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320 PRODUCT PROGRAMS\Cookie 2023\MarComm Asset 2023\"/>
    </mc:Choice>
  </mc:AlternateContent>
  <xr:revisionPtr revIDLastSave="0" documentId="8_{FF140C0C-213F-4E0B-B08C-A8C747B9F9AB}" xr6:coauthVersionLast="47" xr6:coauthVersionMax="47" xr10:uidLastSave="{00000000-0000-0000-0000-000000000000}"/>
  <bookViews>
    <workbookView xWindow="-120" yWindow="-120" windowWidth="29040" windowHeight="15840" activeTab="6" xr2:uid="{00000000-000D-0000-FFFF-FFFF00000000}"/>
  </bookViews>
  <sheets>
    <sheet name="Daisy" sheetId="4" r:id="rId1"/>
    <sheet name="Brownie" sheetId="19" r:id="rId2"/>
    <sheet name="Junior" sheetId="20" r:id="rId3"/>
    <sheet name="Cadette" sheetId="21" r:id="rId4"/>
    <sheet name="Senior" sheetId="22" r:id="rId5"/>
    <sheet name="Ambassador" sheetId="23" r:id="rId6"/>
    <sheet name="Group" sheetId="24" r:id="rId7"/>
    <sheet name="Instructions" sheetId="11" r:id="rId8"/>
  </sheets>
  <definedNames>
    <definedName name="_xlnm.Print_Area" localSheetId="5">Ambassador!$A$6:$F$28</definedName>
    <definedName name="_xlnm.Print_Area" localSheetId="1">Brownie!$A$6:$F$28</definedName>
    <definedName name="_xlnm.Print_Area" localSheetId="3">Cadette!$A$6:$F$28</definedName>
    <definedName name="_xlnm.Print_Area" localSheetId="0">Daisy!$A$6:$F$28</definedName>
    <definedName name="_xlnm.Print_Area" localSheetId="6">Group!$A$6:$F$28</definedName>
    <definedName name="_xlnm.Print_Area" localSheetId="2">Junior!$A$6:$F$28</definedName>
    <definedName name="_xlnm.Print_Area" localSheetId="4">Senior!$A$6:$F$28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4" l="1"/>
  <c r="E27" i="24"/>
  <c r="C27" i="24"/>
  <c r="D26" i="24" s="1"/>
  <c r="F27" i="23"/>
  <c r="E27" i="23"/>
  <c r="C27" i="23"/>
  <c r="D26" i="23" s="1"/>
  <c r="F27" i="22"/>
  <c r="E27" i="22"/>
  <c r="C27" i="22"/>
  <c r="D26" i="22" s="1"/>
  <c r="F27" i="21"/>
  <c r="E27" i="21"/>
  <c r="C27" i="21"/>
  <c r="D26" i="21" s="1"/>
  <c r="F27" i="20"/>
  <c r="E27" i="20"/>
  <c r="C27" i="20"/>
  <c r="D26" i="20" s="1"/>
  <c r="F27" i="19"/>
  <c r="E27" i="19"/>
  <c r="C27" i="19"/>
  <c r="D25" i="19" s="1"/>
  <c r="D26" i="4"/>
  <c r="D25" i="4"/>
  <c r="D24" i="4"/>
  <c r="C27" i="4"/>
  <c r="D22" i="4" s="1"/>
  <c r="F27" i="4"/>
  <c r="D23" i="4" l="1"/>
  <c r="D19" i="4"/>
  <c r="D20" i="4"/>
  <c r="D21" i="4"/>
  <c r="D23" i="19"/>
  <c r="D26" i="19"/>
  <c r="D19" i="19"/>
  <c r="D22" i="19"/>
  <c r="D24" i="24"/>
  <c r="D25" i="24"/>
  <c r="D19" i="24"/>
  <c r="D23" i="24"/>
  <c r="D20" i="24"/>
  <c r="D21" i="24"/>
  <c r="D22" i="24"/>
  <c r="D21" i="23"/>
  <c r="D25" i="23"/>
  <c r="D19" i="23"/>
  <c r="D23" i="23"/>
  <c r="D20" i="23"/>
  <c r="D24" i="23"/>
  <c r="D22" i="23"/>
  <c r="D20" i="22"/>
  <c r="D24" i="22"/>
  <c r="D21" i="22"/>
  <c r="D25" i="22"/>
  <c r="D19" i="22"/>
  <c r="D23" i="22"/>
  <c r="D22" i="22"/>
  <c r="D21" i="21"/>
  <c r="D25" i="21"/>
  <c r="D19" i="21"/>
  <c r="D23" i="21"/>
  <c r="D20" i="21"/>
  <c r="D24" i="21"/>
  <c r="D22" i="21"/>
  <c r="D23" i="20"/>
  <c r="D20" i="20"/>
  <c r="D24" i="20"/>
  <c r="D19" i="20"/>
  <c r="D21" i="20"/>
  <c r="D25" i="20"/>
  <c r="D22" i="20"/>
  <c r="D20" i="19"/>
  <c r="D24" i="19"/>
  <c r="D21" i="19"/>
  <c r="D27" i="19" l="1"/>
  <c r="D11" i="19" s="1"/>
  <c r="D27" i="21"/>
  <c r="D11" i="21" s="1"/>
  <c r="D27" i="20"/>
  <c r="D11" i="20" s="1"/>
  <c r="D27" i="24"/>
  <c r="D27" i="23"/>
  <c r="D11" i="23" s="1"/>
  <c r="D27" i="22"/>
  <c r="D11" i="22" s="1"/>
  <c r="E27" i="4" l="1"/>
  <c r="D27" i="4" l="1"/>
  <c r="D11" i="4" l="1"/>
</calcChain>
</file>

<file path=xl/sharedStrings.xml><?xml version="1.0" encoding="utf-8"?>
<sst xmlns="http://schemas.openxmlformats.org/spreadsheetml/2006/main" count="229" uniqueCount="56">
  <si>
    <t>TROOP CASE TOTAL</t>
  </si>
  <si>
    <t>Peanut Butter Sandwich</t>
  </si>
  <si>
    <t xml:space="preserve"> </t>
  </si>
  <si>
    <t>Caramel deLites</t>
  </si>
  <si>
    <t>Peanut Butter Patties</t>
  </si>
  <si>
    <t>Thin Mint</t>
  </si>
  <si>
    <t>Shortbread</t>
  </si>
  <si>
    <t>Lemonades</t>
  </si>
  <si>
    <t>% Mix by Variety</t>
  </si>
  <si>
    <t>Order - in FULL CASES</t>
  </si>
  <si>
    <t>Phone</t>
  </si>
  <si>
    <t>Email</t>
  </si>
  <si>
    <t xml:space="preserve">Name </t>
  </si>
  <si>
    <t>Daisy</t>
  </si>
  <si>
    <t>Level</t>
  </si>
  <si>
    <t xml:space="preserve">Troop </t>
  </si>
  <si>
    <t>Service Unit</t>
  </si>
  <si>
    <t>Using the excel worksheet</t>
  </si>
  <si>
    <t># Girls Registered</t>
  </si>
  <si>
    <t xml:space="preserve">Enter the number of girls selling box highlighted in yellow.  </t>
  </si>
  <si>
    <t>All the numbers will change based on the council's PGA for your age level and the is based on the expected product mix</t>
  </si>
  <si>
    <t>Remember that this is a sample order - you can use the column to write in an order that you feel most comfortable with ordering.</t>
  </si>
  <si>
    <t>Toast-Yays</t>
  </si>
  <si>
    <t>ALL VARIETIES ARE INCASES OF 12 PACKAGES</t>
  </si>
  <si>
    <t>Brownie</t>
  </si>
  <si>
    <t>Junior</t>
  </si>
  <si>
    <t>Cadette</t>
  </si>
  <si>
    <t>Senior</t>
  </si>
  <si>
    <t>Ambassador</t>
  </si>
  <si>
    <t>Group</t>
  </si>
  <si>
    <t>Find your grade on the tabs below.   These numbers represent an average size troop in Eastern South Carolina in the 2021 Cookie Sale.</t>
  </si>
  <si>
    <t>Order must be entered into Smart Cookies by December 16, 2021</t>
  </si>
  <si>
    <t xml:space="preserve">INITIAL ORDER WORKSHEET </t>
  </si>
  <si>
    <t>Troop Initial Order Worksheet</t>
  </si>
  <si>
    <t>2021 Daisy Per Girl Average</t>
  </si>
  <si>
    <t xml:space="preserve">Potential order in cases based on 2021 sales </t>
  </si>
  <si>
    <t>Adventurefuls</t>
  </si>
  <si>
    <t>2021 average order based on Daisy troop with # of girls registered as listed above</t>
  </si>
  <si>
    <t>2022  Initial Case Order that I will place in Smart Cookies</t>
  </si>
  <si>
    <t>2021 Brownie Per Girl Average</t>
  </si>
  <si>
    <t>2021 average order based on Brownie troop with # of girls registered as listed above</t>
  </si>
  <si>
    <t>2021 Junior Per Girl Average</t>
  </si>
  <si>
    <t>2021 average order based on Junior troop with # of girls registered as listed above</t>
  </si>
  <si>
    <t>2021 Cadette Per Girl Average</t>
  </si>
  <si>
    <t>2021 average order based on Cadette troop with # of girls registered as listed above</t>
  </si>
  <si>
    <t>2021 Senior Per Girl Average</t>
  </si>
  <si>
    <t>2021 average order based on Senior troop with # of girls registered as listed above</t>
  </si>
  <si>
    <t xml:space="preserve">Current PGA based on 2022 Potential  Order column </t>
  </si>
  <si>
    <t>2021 Ambassador Per Girl Average</t>
  </si>
  <si>
    <t>2021 average order based on Ambassador troop with # of girls registered as listed above</t>
  </si>
  <si>
    <t>2021 average order based on Group troop with # of girls registered as listed above</t>
  </si>
  <si>
    <t>Column D9 - this is where to put your Troops last year PGA, this can be found on your Troops Dashboard. The Council PGA is 277.  Column C 11 is total registered girls, we assume they all will be selling, but this number can be changed based on the number of girls you know will be selling.  This is based on 75% of your total order, Column D the variety section, does the math for you, but you can always edit. For example, some troops take very few shortbread and peanut butter sandwichs up front.</t>
  </si>
  <si>
    <t>Order must be entered into Smart Cookies by January 9, 2023.</t>
  </si>
  <si>
    <t>2022 Group Per Girl Average</t>
  </si>
  <si>
    <t xml:space="preserve">Current PGA based on 2023 Potential  Order column </t>
  </si>
  <si>
    <t>Trefoils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</si>
</sst>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b/>
      <sz val="12"/>
      <color indexed="8"/>
      <name val="Calibri"/>
      <family val="2"/>
    </font>
    <font>
      <b/>
      <sz val="12"/>
      <name val="Calibri"/>
      <family val="2"/>
    </font>
    <font>
      <sz val="11"/>
      <color rgb="FF000000"/>
      <name val="Calibri"/>
      <family val="2"/>
      <scheme val="minor"/>
    </font>
    <font>
      <b/>
      <sz val="11"/>
      <name val="Calibri"/>
      <family val="2"/>
      <scheme val="minor"/>
    </font>
    <font>
      <b/>
      <sz val="11"/>
      <color indexed="8"/>
      <name val="Calibri"/>
      <family val="2"/>
    </font>
    <font>
      <b/>
      <sz val="14"/>
      <color indexed="8"/>
      <name val="Calibri"/>
      <family val="2"/>
    </font>
    <font>
      <b/>
      <sz val="16"/>
      <name val="Calibri"/>
      <family val="2"/>
    </font>
    <font>
      <u/>
      <sz val="11"/>
      <color theme="10"/>
      <name val="Calibri"/>
      <family val="2"/>
    </font>
    <font>
      <b/>
      <sz val="11"/>
      <name val="Calibri"/>
      <family val="2"/>
    </font>
    <font>
      <b/>
      <sz val="12"/>
      <color indexed="8"/>
      <name val="Arial Black"/>
      <family val="2"/>
    </font>
    <font>
      <b/>
      <sz val="18"/>
      <color indexed="8"/>
      <name val="Calibri"/>
      <family val="2"/>
    </font>
    <font>
      <b/>
      <sz val="10"/>
      <color rgb="FF000000"/>
      <name val="Calibri"/>
      <family val="2"/>
      <scheme val="minor"/>
    </font>
    <font>
      <b/>
      <sz val="10"/>
      <color indexed="8"/>
      <name val="Calibri"/>
      <family val="2"/>
    </font>
    <font>
      <b/>
      <sz val="11"/>
      <color theme="1"/>
      <name val="Calibri"/>
      <family val="2"/>
      <scheme val="minor"/>
    </font>
    <font>
      <b/>
      <sz val="12"/>
      <color rgb="FF000000"/>
      <name val="Calibri"/>
      <family val="2"/>
      <scheme val="minor"/>
    </font>
  </fonts>
  <fills count="14">
    <fill>
      <patternFill patternType="none"/>
    </fill>
    <fill>
      <patternFill patternType="gray125"/>
    </fill>
    <fill>
      <patternFill patternType="solid">
        <fgColor rgb="FFFF9900"/>
        <bgColor indexed="64"/>
      </patternFill>
    </fill>
    <fill>
      <patternFill patternType="solid">
        <fgColor rgb="FFCC99FF"/>
        <bgColor indexed="64"/>
      </patternFill>
    </fill>
    <fill>
      <patternFill patternType="solid">
        <fgColor rgb="FFFF3300"/>
        <bgColor indexed="64"/>
      </patternFill>
    </fill>
    <fill>
      <patternFill patternType="solid">
        <fgColor rgb="FF00CC00"/>
        <bgColor indexed="64"/>
      </patternFill>
    </fill>
    <fill>
      <patternFill patternType="solid">
        <fgColor rgb="FF3366FF"/>
        <bgColor indexed="64"/>
      </patternFill>
    </fill>
    <fill>
      <patternFill patternType="solid">
        <fgColor rgb="FFFFFF66"/>
        <bgColor indexed="64"/>
      </patternFill>
    </fill>
    <fill>
      <patternFill patternType="solid">
        <fgColor rgb="FF33CCCC"/>
        <bgColor indexed="64"/>
      </patternFill>
    </fill>
    <fill>
      <patternFill patternType="solid">
        <fgColor indexed="2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rgb="FFFFCC99"/>
        <bgColor indexed="64"/>
      </patternFill>
    </fill>
  </fills>
  <borders count="37">
    <border>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02">
    <xf numFmtId="0" fontId="0" fillId="0" borderId="0" xfId="0"/>
    <xf numFmtId="164" fontId="4" fillId="0" borderId="1" xfId="1" applyNumberFormat="1" applyFont="1" applyBorder="1" applyAlignment="1">
      <alignment horizontal="center"/>
    </xf>
    <xf numFmtId="1" fontId="3" fillId="2" borderId="5" xfId="0" applyNumberFormat="1"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1" fontId="3" fillId="3" borderId="8" xfId="0" applyNumberFormat="1" applyFont="1" applyFill="1" applyBorder="1" applyAlignment="1">
      <alignment horizontal="center" vertical="center"/>
    </xf>
    <xf numFmtId="1" fontId="3" fillId="4" borderId="8" xfId="0" applyNumberFormat="1" applyFont="1" applyFill="1" applyBorder="1" applyAlignment="1" applyProtection="1">
      <alignment horizontal="center" vertical="center"/>
    </xf>
    <xf numFmtId="1" fontId="3" fillId="4" borderId="8" xfId="0" applyNumberFormat="1" applyFont="1" applyFill="1" applyBorder="1" applyAlignment="1">
      <alignment horizontal="center" vertical="center"/>
    </xf>
    <xf numFmtId="1" fontId="3" fillId="5" borderId="8" xfId="0" applyNumberFormat="1" applyFont="1" applyFill="1" applyBorder="1" applyAlignment="1" applyProtection="1">
      <alignment horizontal="center" vertical="center"/>
    </xf>
    <xf numFmtId="1" fontId="3" fillId="5" borderId="8" xfId="0" applyNumberFormat="1" applyFont="1" applyFill="1" applyBorder="1" applyAlignment="1">
      <alignment horizontal="center" vertical="center"/>
    </xf>
    <xf numFmtId="1" fontId="3" fillId="6" borderId="8" xfId="0" applyNumberFormat="1" applyFont="1" applyFill="1" applyBorder="1" applyAlignment="1" applyProtection="1">
      <alignment horizontal="center" vertical="center"/>
    </xf>
    <xf numFmtId="1" fontId="3" fillId="6" borderId="8" xfId="0" applyNumberFormat="1" applyFont="1" applyFill="1" applyBorder="1" applyAlignment="1">
      <alignment horizontal="center" vertical="center"/>
    </xf>
    <xf numFmtId="1" fontId="3" fillId="7" borderId="8" xfId="0" applyNumberFormat="1" applyFont="1" applyFill="1" applyBorder="1" applyAlignment="1" applyProtection="1">
      <alignment horizontal="center" vertical="center"/>
    </xf>
    <xf numFmtId="1" fontId="3" fillId="7" borderId="8" xfId="0" applyNumberFormat="1" applyFont="1" applyFill="1" applyBorder="1" applyAlignment="1">
      <alignment horizontal="center" vertical="center"/>
    </xf>
    <xf numFmtId="1" fontId="3" fillId="8" borderId="8" xfId="0" applyNumberFormat="1" applyFont="1" applyFill="1" applyBorder="1" applyAlignment="1">
      <alignment horizontal="center" vertical="center"/>
    </xf>
    <xf numFmtId="9" fontId="6" fillId="9" borderId="8"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7" fillId="0" borderId="0" xfId="0" applyFont="1" applyBorder="1"/>
    <xf numFmtId="0" fontId="7" fillId="0" borderId="8" xfId="0" applyFont="1" applyBorder="1"/>
    <xf numFmtId="0" fontId="6" fillId="0" borderId="20" xfId="0" applyFont="1" applyBorder="1"/>
    <xf numFmtId="0" fontId="2" fillId="0" borderId="8" xfId="0" applyFont="1" applyBorder="1" applyAlignment="1">
      <alignment wrapText="1"/>
    </xf>
    <xf numFmtId="0" fontId="6" fillId="0" borderId="8" xfId="0" applyFont="1" applyBorder="1"/>
    <xf numFmtId="0" fontId="6" fillId="0" borderId="9" xfId="0" applyFont="1" applyBorder="1" applyAlignment="1">
      <alignment horizontal="right"/>
    </xf>
    <xf numFmtId="0" fontId="7" fillId="0" borderId="8" xfId="0" applyFont="1" applyBorder="1" applyAlignment="1">
      <alignment wrapText="1"/>
    </xf>
    <xf numFmtId="165" fontId="10" fillId="11" borderId="21" xfId="0" applyNumberFormat="1" applyFont="1" applyFill="1" applyBorder="1" applyAlignment="1">
      <alignment horizontal="right"/>
    </xf>
    <xf numFmtId="0" fontId="11" fillId="0" borderId="0" xfId="0" applyFont="1" applyAlignment="1">
      <alignment vertical="center"/>
    </xf>
    <xf numFmtId="0" fontId="8" fillId="0" borderId="0" xfId="0" applyFont="1" applyBorder="1" applyAlignment="1">
      <alignment horizontal="center"/>
    </xf>
    <xf numFmtId="0" fontId="7" fillId="0" borderId="22" xfId="0" applyFont="1" applyBorder="1"/>
    <xf numFmtId="165" fontId="6" fillId="0" borderId="8" xfId="0" applyNumberFormat="1" applyFont="1" applyBorder="1" applyAlignment="1">
      <alignment vertical="justify"/>
    </xf>
    <xf numFmtId="0" fontId="6" fillId="0" borderId="27" xfId="0" applyFont="1" applyBorder="1" applyAlignment="1"/>
    <xf numFmtId="1" fontId="3" fillId="2" borderId="8" xfId="0" applyNumberFormat="1" applyFont="1" applyFill="1" applyBorder="1" applyAlignment="1">
      <alignment horizontal="center" vertical="center"/>
    </xf>
    <xf numFmtId="0" fontId="8" fillId="0" borderId="0" xfId="0" applyFont="1" applyBorder="1" applyAlignment="1">
      <alignment horizontal="center"/>
    </xf>
    <xf numFmtId="1" fontId="3" fillId="12" borderId="8" xfId="0" applyNumberFormat="1" applyFont="1" applyFill="1" applyBorder="1" applyAlignment="1">
      <alignment horizontal="center" vertical="center"/>
    </xf>
    <xf numFmtId="1" fontId="3" fillId="13" borderId="8" xfId="0" applyNumberFormat="1" applyFont="1" applyFill="1" applyBorder="1" applyAlignment="1">
      <alignment horizontal="center" vertical="center"/>
    </xf>
    <xf numFmtId="1" fontId="3" fillId="12" borderId="5" xfId="0" applyNumberFormat="1" applyFont="1" applyFill="1" applyBorder="1" applyAlignment="1">
      <alignment horizontal="center" vertical="center"/>
    </xf>
    <xf numFmtId="1" fontId="3" fillId="0" borderId="32" xfId="0" applyNumberFormat="1" applyFont="1" applyBorder="1" applyAlignment="1">
      <alignment horizontal="center" vertical="center"/>
    </xf>
    <xf numFmtId="164" fontId="0" fillId="0" borderId="27" xfId="0" applyNumberFormat="1" applyBorder="1" applyAlignment="1">
      <alignment horizontal="center"/>
    </xf>
    <xf numFmtId="0" fontId="0" fillId="0" borderId="12" xfId="0" applyBorder="1" applyAlignment="1"/>
    <xf numFmtId="0" fontId="0" fillId="0" borderId="3" xfId="0" applyBorder="1" applyAlignment="1"/>
    <xf numFmtId="0" fontId="14" fillId="0" borderId="2" xfId="0" applyFont="1" applyBorder="1" applyAlignment="1">
      <alignment vertical="center" wrapText="1"/>
    </xf>
    <xf numFmtId="0" fontId="0" fillId="0" borderId="0" xfId="0" applyBorder="1"/>
    <xf numFmtId="0" fontId="14" fillId="0" borderId="0" xfId="0" applyFont="1" applyBorder="1" applyAlignment="1">
      <alignment vertical="center" wrapText="1"/>
    </xf>
    <xf numFmtId="9" fontId="0" fillId="0" borderId="0" xfId="0" applyNumberFormat="1" applyBorder="1"/>
    <xf numFmtId="0" fontId="6" fillId="0" borderId="0" xfId="0" applyFont="1" applyBorder="1" applyAlignment="1" applyProtection="1">
      <alignment horizontal="center"/>
    </xf>
    <xf numFmtId="0" fontId="12" fillId="0" borderId="0" xfId="0" applyFont="1" applyAlignment="1">
      <alignment horizontal="center"/>
    </xf>
    <xf numFmtId="0" fontId="0" fillId="0" borderId="0" xfId="0" applyAlignment="1">
      <alignment horizontal="center"/>
    </xf>
    <xf numFmtId="0" fontId="6" fillId="0" borderId="8" xfId="0" quotePrefix="1" applyFont="1" applyBorder="1" applyAlignment="1" applyProtection="1">
      <alignment horizontal="center" wrapText="1"/>
    </xf>
    <xf numFmtId="0" fontId="6" fillId="0" borderId="8" xfId="0" applyFont="1" applyBorder="1" applyAlignment="1" applyProtection="1">
      <alignment horizontal="center" wrapText="1"/>
    </xf>
    <xf numFmtId="0" fontId="7" fillId="0" borderId="17" xfId="0" applyFont="1" applyBorder="1" applyAlignment="1">
      <alignment horizontal="center"/>
    </xf>
    <xf numFmtId="0" fontId="7" fillId="0" borderId="16" xfId="0" applyFont="1" applyBorder="1" applyAlignment="1">
      <alignment horizontal="center"/>
    </xf>
    <xf numFmtId="0" fontId="7" fillId="0" borderId="13" xfId="0" applyFont="1" applyBorder="1" applyAlignment="1">
      <alignment horizontal="center"/>
    </xf>
    <xf numFmtId="0" fontId="6" fillId="0" borderId="8" xfId="0" applyFont="1" applyFill="1" applyBorder="1" applyAlignment="1" applyProtection="1">
      <alignment horizontal="center" wrapText="1"/>
    </xf>
    <xf numFmtId="0" fontId="6" fillId="10" borderId="8" xfId="0" applyFont="1" applyFill="1" applyBorder="1" applyAlignment="1" applyProtection="1">
      <alignment horizontal="center" wrapText="1"/>
    </xf>
    <xf numFmtId="0" fontId="6" fillId="0" borderId="22" xfId="0" applyFont="1" applyBorder="1" applyAlignment="1">
      <alignment horizontal="center" vertical="top" wrapText="1"/>
    </xf>
    <xf numFmtId="0" fontId="6" fillId="0" borderId="25" xfId="0" applyFont="1" applyBorder="1" applyAlignment="1">
      <alignment horizontal="center" vertical="top" wrapText="1"/>
    </xf>
    <xf numFmtId="0" fontId="9" fillId="0" borderId="22" xfId="2" applyBorder="1" applyAlignment="1" applyProtection="1">
      <alignment horizontal="center"/>
    </xf>
    <xf numFmtId="0" fontId="9" fillId="0" borderId="23" xfId="2" applyBorder="1" applyAlignment="1" applyProtection="1">
      <alignment horizontal="center"/>
    </xf>
    <xf numFmtId="0" fontId="9" fillId="0" borderId="25" xfId="2" applyBorder="1" applyAlignment="1" applyProtection="1">
      <alignment horizontal="center"/>
    </xf>
    <xf numFmtId="0" fontId="6" fillId="0" borderId="4" xfId="0" applyFont="1" applyBorder="1" applyAlignment="1" applyProtection="1">
      <alignment horizontal="center"/>
    </xf>
    <xf numFmtId="0" fontId="6" fillId="0" borderId="24" xfId="0" applyFont="1" applyBorder="1" applyAlignment="1" applyProtection="1">
      <alignment horizontal="center"/>
    </xf>
    <xf numFmtId="0" fontId="6" fillId="0" borderId="26" xfId="0" applyFont="1" applyBorder="1" applyAlignment="1" applyProtection="1">
      <alignment horizontal="center"/>
    </xf>
    <xf numFmtId="0" fontId="6" fillId="0" borderId="23" xfId="0" applyFont="1" applyBorder="1" applyAlignment="1" applyProtection="1">
      <alignment horizontal="center"/>
    </xf>
    <xf numFmtId="0" fontId="6" fillId="0" borderId="25" xfId="0" applyFont="1" applyBorder="1" applyAlignment="1" applyProtection="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8" fillId="0" borderId="19" xfId="0" applyFont="1" applyBorder="1" applyAlignment="1">
      <alignment horizontal="center"/>
    </xf>
    <xf numFmtId="0" fontId="8" fillId="0" borderId="0" xfId="0" applyFont="1" applyBorder="1" applyAlignment="1">
      <alignment horizontal="center"/>
    </xf>
    <xf numFmtId="0" fontId="7" fillId="0" borderId="28" xfId="0" applyFont="1" applyBorder="1" applyAlignment="1">
      <alignment horizontal="center"/>
    </xf>
    <xf numFmtId="0" fontId="7" fillId="0" borderId="1" xfId="0" applyFont="1" applyBorder="1" applyAlignment="1">
      <alignment horizontal="center"/>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16"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3" fillId="3"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13" borderId="10" xfId="0" applyFont="1" applyFill="1" applyBorder="1" applyAlignment="1">
      <alignment horizontal="left" vertical="center" wrapText="1"/>
    </xf>
    <xf numFmtId="0" fontId="3" fillId="13" borderId="9"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9"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15" fillId="0" borderId="18" xfId="0" applyFont="1" applyBorder="1" applyAlignment="1">
      <alignment horizontal="center" wrapText="1"/>
    </xf>
    <xf numFmtId="0" fontId="15" fillId="0" borderId="33" xfId="0" applyFont="1" applyBorder="1" applyAlignment="1">
      <alignment horizontal="center" wrapText="1"/>
    </xf>
    <xf numFmtId="0" fontId="15" fillId="0" borderId="17" xfId="0" applyFont="1" applyBorder="1" applyAlignment="1">
      <alignment horizont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9900"/>
      <color rgb="FFCC99FF"/>
      <color rgb="FFFF3300"/>
      <color rgb="FF00CC00"/>
      <color rgb="FF3366FF"/>
      <color rgb="FFFFFF66"/>
      <color rgb="FF33CCCC"/>
      <color rgb="FFFFCC99"/>
      <color rgb="FFFFCC66"/>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321367</xdr:colOff>
      <xdr:row>3</xdr:row>
      <xdr:rowOff>152995</xdr:rowOff>
    </xdr:from>
    <xdr:to>
      <xdr:col>2</xdr:col>
      <xdr:colOff>803968</xdr:colOff>
      <xdr:row>5</xdr:row>
      <xdr:rowOff>200025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367" y="724495"/>
          <a:ext cx="2282826" cy="428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3</xdr:row>
      <xdr:rowOff>57150</xdr:rowOff>
    </xdr:from>
    <xdr:to>
      <xdr:col>2</xdr:col>
      <xdr:colOff>939801</xdr:colOff>
      <xdr:row>5</xdr:row>
      <xdr:rowOff>104180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628650"/>
          <a:ext cx="2282826" cy="428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561975</xdr:colOff>
      <xdr:row>2</xdr:row>
      <xdr:rowOff>152400</xdr:rowOff>
    </xdr:from>
    <xdr:to>
      <xdr:col>2</xdr:col>
      <xdr:colOff>1044576</xdr:colOff>
      <xdr:row>5</xdr:row>
      <xdr:rowOff>8930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 y="533400"/>
          <a:ext cx="2282826" cy="428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2</xdr:row>
      <xdr:rowOff>152400</xdr:rowOff>
    </xdr:from>
    <xdr:to>
      <xdr:col>2</xdr:col>
      <xdr:colOff>777876</xdr:colOff>
      <xdr:row>5</xdr:row>
      <xdr:rowOff>8930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533400"/>
          <a:ext cx="2282826" cy="4280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2</xdr:row>
      <xdr:rowOff>161925</xdr:rowOff>
    </xdr:from>
    <xdr:to>
      <xdr:col>2</xdr:col>
      <xdr:colOff>787401</xdr:colOff>
      <xdr:row>5</xdr:row>
      <xdr:rowOff>18455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542925"/>
          <a:ext cx="2282826" cy="4280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323850</xdr:colOff>
      <xdr:row>3</xdr:row>
      <xdr:rowOff>57150</xdr:rowOff>
    </xdr:from>
    <xdr:to>
      <xdr:col>2</xdr:col>
      <xdr:colOff>806451</xdr:colOff>
      <xdr:row>5</xdr:row>
      <xdr:rowOff>104180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628650"/>
          <a:ext cx="2282826" cy="4280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209550</xdr:colOff>
      <xdr:row>4</xdr:row>
      <xdr:rowOff>57150</xdr:rowOff>
    </xdr:to>
    <xdr:pic>
      <xdr:nvPicPr>
        <xdr:cNvPr id="4" name="Picture 3">
          <a:extLst>
            <a:ext uri="{FF2B5EF4-FFF2-40B4-BE49-F238E27FC236}">
              <a16:creationId xmlns:a16="http://schemas.microsoft.com/office/drawing/2014/main" id="{920F9B4A-C1A7-1C28-7577-B9FE082819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241" r="28474" b="28600"/>
        <a:stretch/>
      </xdr:blipFill>
      <xdr:spPr>
        <a:xfrm>
          <a:off x="0" y="114300"/>
          <a:ext cx="200977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N30"/>
  <sheetViews>
    <sheetView workbookViewId="0">
      <selection activeCell="L30" sqref="L3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10" width="9.140625" style="39"/>
  </cols>
  <sheetData>
    <row r="6" spans="1:9" ht="23.25" x14ac:dyDescent="0.35">
      <c r="A6" s="43" t="s">
        <v>32</v>
      </c>
      <c r="B6" s="44"/>
      <c r="C6" s="44"/>
      <c r="D6" s="44"/>
      <c r="E6" s="44"/>
      <c r="F6" s="44"/>
    </row>
    <row r="7" spans="1:9" ht="30" customHeight="1" thickBot="1" x14ac:dyDescent="0.3">
      <c r="A7" s="24" t="s">
        <v>31</v>
      </c>
    </row>
    <row r="8" spans="1:9" ht="19.5" thickBot="1" x14ac:dyDescent="0.35">
      <c r="A8" s="22" t="s">
        <v>16</v>
      </c>
      <c r="B8" s="45"/>
      <c r="C8" s="46"/>
      <c r="D8" s="47" t="s">
        <v>33</v>
      </c>
      <c r="E8" s="48"/>
      <c r="F8" s="49"/>
    </row>
    <row r="9" spans="1:9" ht="18.75" x14ac:dyDescent="0.3">
      <c r="A9" s="22" t="s">
        <v>15</v>
      </c>
      <c r="B9" s="46"/>
      <c r="C9" s="46"/>
      <c r="D9" s="23">
        <v>508</v>
      </c>
      <c r="E9" s="62" t="s">
        <v>34</v>
      </c>
      <c r="F9" s="63"/>
    </row>
    <row r="10" spans="1:9" ht="18.75" x14ac:dyDescent="0.3">
      <c r="A10" s="22" t="s">
        <v>14</v>
      </c>
      <c r="B10" s="50" t="s">
        <v>13</v>
      </c>
      <c r="C10" s="50"/>
      <c r="D10" s="21"/>
      <c r="E10" s="20"/>
      <c r="F10" s="18"/>
    </row>
    <row r="11" spans="1:9" ht="31.5" customHeight="1" x14ac:dyDescent="0.25">
      <c r="A11" s="19" t="s">
        <v>18</v>
      </c>
      <c r="B11" s="51">
        <v>6</v>
      </c>
      <c r="C11" s="51"/>
      <c r="D11" s="27">
        <f>D27*12/B11</f>
        <v>380</v>
      </c>
      <c r="E11" s="52" t="s">
        <v>47</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25"/>
      <c r="E15" s="25"/>
      <c r="F15" s="28"/>
    </row>
    <row r="16" spans="1:9" ht="19.5" thickBot="1" x14ac:dyDescent="0.35">
      <c r="A16" s="66" t="s">
        <v>23</v>
      </c>
      <c r="B16" s="66"/>
      <c r="C16" s="66"/>
      <c r="D16" s="66"/>
      <c r="E16" s="66"/>
      <c r="F16" s="67"/>
    </row>
    <row r="17" spans="1:14" ht="45" customHeight="1" x14ac:dyDescent="0.25">
      <c r="A17" s="99" t="s">
        <v>37</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23</v>
      </c>
      <c r="E19" s="32"/>
      <c r="F19" s="1">
        <v>0.12</v>
      </c>
    </row>
    <row r="20" spans="1:14" ht="30.2" customHeight="1" thickBot="1" x14ac:dyDescent="0.3">
      <c r="A20" s="89" t="s">
        <v>22</v>
      </c>
      <c r="B20" s="90"/>
      <c r="C20" s="31"/>
      <c r="D20" s="13">
        <f t="shared" ref="D20:D21" si="0">ROUNDUP(($C$27*F20)*0.75,0)</f>
        <v>16</v>
      </c>
      <c r="E20" s="13"/>
      <c r="F20" s="1">
        <v>7.9000000000000001E-2</v>
      </c>
    </row>
    <row r="21" spans="1:14" ht="30.2" customHeight="1" thickBot="1" x14ac:dyDescent="0.3">
      <c r="A21" s="91" t="s">
        <v>7</v>
      </c>
      <c r="B21" s="92"/>
      <c r="C21" s="31"/>
      <c r="D21" s="12">
        <f t="shared" si="0"/>
        <v>22</v>
      </c>
      <c r="E21" s="11"/>
      <c r="F21" s="1">
        <v>0.113</v>
      </c>
    </row>
    <row r="22" spans="1:14" ht="30.2" customHeight="1" thickBot="1" x14ac:dyDescent="0.3">
      <c r="A22" s="93" t="s">
        <v>6</v>
      </c>
      <c r="B22" s="94"/>
      <c r="C22" s="31"/>
      <c r="D22" s="10">
        <f>ROUNDDOWN(($C$27*F22)*0.75,0)</f>
        <v>13</v>
      </c>
      <c r="E22" s="9"/>
      <c r="F22" s="1">
        <v>7.0000000000000007E-2</v>
      </c>
      <c r="N22" t="s">
        <v>2</v>
      </c>
    </row>
    <row r="23" spans="1:14" ht="30.2" customHeight="1" thickBot="1" x14ac:dyDescent="0.3">
      <c r="A23" s="95" t="s">
        <v>5</v>
      </c>
      <c r="B23" s="96"/>
      <c r="C23" s="31"/>
      <c r="D23" s="8">
        <f>ROUNDDOWN(($C$27*F23)*0.75,0)</f>
        <v>41</v>
      </c>
      <c r="E23" s="7"/>
      <c r="F23" s="1">
        <v>0.219</v>
      </c>
    </row>
    <row r="24" spans="1:14" ht="30.2" customHeight="1" thickBot="1" x14ac:dyDescent="0.3">
      <c r="A24" s="97" t="s">
        <v>4</v>
      </c>
      <c r="B24" s="98"/>
      <c r="C24" s="31"/>
      <c r="D24" s="6">
        <f>ROUNDDOWN(($C$27*F24)*0.75,0)</f>
        <v>26</v>
      </c>
      <c r="E24" s="5"/>
      <c r="F24" s="1">
        <v>0.14099999999999999</v>
      </c>
      <c r="H24" s="39" t="s">
        <v>2</v>
      </c>
    </row>
    <row r="25" spans="1:14" ht="30.2" customHeight="1" thickBot="1" x14ac:dyDescent="0.3">
      <c r="A25" s="81" t="s">
        <v>3</v>
      </c>
      <c r="B25" s="82"/>
      <c r="C25" s="31"/>
      <c r="D25" s="4">
        <f>ROUNDDOWN(($C$27*F25)*0.75,0)</f>
        <v>34</v>
      </c>
      <c r="E25" s="3"/>
      <c r="F25" s="1">
        <v>0.17899999999999999</v>
      </c>
      <c r="G25" t="s">
        <v>2</v>
      </c>
    </row>
    <row r="26" spans="1:14" ht="30.2" customHeight="1" thickBot="1" x14ac:dyDescent="0.3">
      <c r="A26" s="83" t="s">
        <v>1</v>
      </c>
      <c r="B26" s="84"/>
      <c r="C26" s="33"/>
      <c r="D26" s="29">
        <f>ROUNDDOWN(($C$27*F26)*0.75,0)</f>
        <v>15</v>
      </c>
      <c r="E26" s="2"/>
      <c r="F26" s="1">
        <v>7.9000000000000001E-2</v>
      </c>
    </row>
    <row r="27" spans="1:14" ht="30.2" customHeight="1" thickBot="1" x14ac:dyDescent="0.3">
      <c r="A27" s="85" t="s">
        <v>0</v>
      </c>
      <c r="B27" s="86"/>
      <c r="C27" s="34">
        <f>($D$9*$B$11)/12</f>
        <v>254</v>
      </c>
      <c r="D27" s="34">
        <f>SUM(D19:D26)</f>
        <v>190</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E17:E18"/>
    <mergeCell ref="F17:F18"/>
    <mergeCell ref="A28:F30"/>
    <mergeCell ref="A25:B25"/>
    <mergeCell ref="A26:B26"/>
    <mergeCell ref="A27:B27"/>
    <mergeCell ref="A19:B19"/>
    <mergeCell ref="A20:B20"/>
    <mergeCell ref="A21:B21"/>
    <mergeCell ref="A22:B22"/>
    <mergeCell ref="A23:B23"/>
    <mergeCell ref="A24:B24"/>
    <mergeCell ref="A17:C17"/>
    <mergeCell ref="B14:F14"/>
    <mergeCell ref="B12:F12"/>
    <mergeCell ref="E9:F9"/>
    <mergeCell ref="B15:C15"/>
    <mergeCell ref="A16:F16"/>
    <mergeCell ref="H13:I13"/>
    <mergeCell ref="A6:F6"/>
    <mergeCell ref="B8:C8"/>
    <mergeCell ref="D8:F8"/>
    <mergeCell ref="B9:C9"/>
    <mergeCell ref="B10:C10"/>
    <mergeCell ref="B11:C11"/>
    <mergeCell ref="E11:F11"/>
    <mergeCell ref="B13:F13"/>
  </mergeCells>
  <pageMargins left="0.25" right="0.25"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N30"/>
  <sheetViews>
    <sheetView workbookViewId="0">
      <selection activeCell="A28" sqref="A28:F3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9" width="9.140625" style="39"/>
  </cols>
  <sheetData>
    <row r="6" spans="1:9" ht="23.25" x14ac:dyDescent="0.35">
      <c r="A6" s="43" t="s">
        <v>32</v>
      </c>
      <c r="B6" s="44"/>
      <c r="C6" s="44"/>
      <c r="D6" s="44"/>
      <c r="E6" s="44"/>
      <c r="F6" s="44"/>
    </row>
    <row r="7" spans="1:9" ht="30" customHeight="1" thickBot="1" x14ac:dyDescent="0.3">
      <c r="A7" s="24" t="s">
        <v>31</v>
      </c>
    </row>
    <row r="8" spans="1:9" ht="19.5" thickBot="1" x14ac:dyDescent="0.35">
      <c r="A8" s="22" t="s">
        <v>16</v>
      </c>
      <c r="B8" s="45"/>
      <c r="C8" s="46"/>
      <c r="D8" s="47" t="s">
        <v>33</v>
      </c>
      <c r="E8" s="48"/>
      <c r="F8" s="49"/>
    </row>
    <row r="9" spans="1:9" ht="18.75" x14ac:dyDescent="0.3">
      <c r="A9" s="22" t="s">
        <v>15</v>
      </c>
      <c r="B9" s="46"/>
      <c r="C9" s="46"/>
      <c r="D9" s="23">
        <v>318.5</v>
      </c>
      <c r="E9" s="62" t="s">
        <v>39</v>
      </c>
      <c r="F9" s="63"/>
    </row>
    <row r="10" spans="1:9" ht="18.75" x14ac:dyDescent="0.3">
      <c r="A10" s="22" t="s">
        <v>14</v>
      </c>
      <c r="B10" s="50" t="s">
        <v>24</v>
      </c>
      <c r="C10" s="50"/>
      <c r="D10" s="21"/>
      <c r="E10" s="20"/>
      <c r="F10" s="18"/>
    </row>
    <row r="11" spans="1:9" ht="31.5" customHeight="1" x14ac:dyDescent="0.25">
      <c r="A11" s="19" t="s">
        <v>18</v>
      </c>
      <c r="B11" s="51">
        <v>12</v>
      </c>
      <c r="C11" s="51"/>
      <c r="D11" s="27">
        <f>D27*12/B11</f>
        <v>236</v>
      </c>
      <c r="E11" s="52" t="s">
        <v>47</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30"/>
      <c r="E15" s="30"/>
      <c r="F15" s="28"/>
    </row>
    <row r="16" spans="1:9" ht="19.5" thickBot="1" x14ac:dyDescent="0.35">
      <c r="A16" s="66" t="s">
        <v>23</v>
      </c>
      <c r="B16" s="66"/>
      <c r="C16" s="66"/>
      <c r="D16" s="66"/>
      <c r="E16" s="66"/>
      <c r="F16" s="67"/>
    </row>
    <row r="17" spans="1:14" ht="45" customHeight="1" x14ac:dyDescent="0.25">
      <c r="A17" s="99" t="s">
        <v>40</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29</v>
      </c>
      <c r="E19" s="32"/>
      <c r="F19" s="1">
        <v>0.12</v>
      </c>
    </row>
    <row r="20" spans="1:14" ht="30.2" customHeight="1" thickBot="1" x14ac:dyDescent="0.3">
      <c r="A20" s="89" t="s">
        <v>22</v>
      </c>
      <c r="B20" s="90"/>
      <c r="C20" s="31"/>
      <c r="D20" s="13">
        <f t="shared" ref="D20:D21" si="0">ROUNDUP(($C$27*F20)*0.75,0)</f>
        <v>19</v>
      </c>
      <c r="E20" s="13"/>
      <c r="F20" s="1">
        <v>7.9000000000000001E-2</v>
      </c>
    </row>
    <row r="21" spans="1:14" ht="30.2" customHeight="1" thickBot="1" x14ac:dyDescent="0.3">
      <c r="A21" s="91" t="s">
        <v>7</v>
      </c>
      <c r="B21" s="92"/>
      <c r="C21" s="31"/>
      <c r="D21" s="12">
        <f t="shared" si="0"/>
        <v>27</v>
      </c>
      <c r="E21" s="11"/>
      <c r="F21" s="1">
        <v>0.113</v>
      </c>
    </row>
    <row r="22" spans="1:14" ht="30.2" customHeight="1" thickBot="1" x14ac:dyDescent="0.3">
      <c r="A22" s="93" t="s">
        <v>6</v>
      </c>
      <c r="B22" s="94"/>
      <c r="C22" s="31"/>
      <c r="D22" s="10">
        <f>ROUNDDOWN(($C$27*F22)*0.75,0)</f>
        <v>16</v>
      </c>
      <c r="E22" s="9"/>
      <c r="F22" s="1">
        <v>7.0000000000000007E-2</v>
      </c>
      <c r="N22" t="s">
        <v>2</v>
      </c>
    </row>
    <row r="23" spans="1:14" ht="30.2" customHeight="1" thickBot="1" x14ac:dyDescent="0.3">
      <c r="A23" s="95" t="s">
        <v>5</v>
      </c>
      <c r="B23" s="96"/>
      <c r="C23" s="31"/>
      <c r="D23" s="8">
        <f>ROUNDDOWN(($C$27*F23)*0.75,0)</f>
        <v>52</v>
      </c>
      <c r="E23" s="7"/>
      <c r="F23" s="1">
        <v>0.219</v>
      </c>
    </row>
    <row r="24" spans="1:14" ht="30.2" customHeight="1" thickBot="1" x14ac:dyDescent="0.3">
      <c r="A24" s="97" t="s">
        <v>4</v>
      </c>
      <c r="B24" s="98"/>
      <c r="C24" s="31"/>
      <c r="D24" s="6">
        <f>ROUNDDOWN(($C$27*F24)*0.75,0)</f>
        <v>33</v>
      </c>
      <c r="E24" s="5"/>
      <c r="F24" s="1">
        <v>0.14099999999999999</v>
      </c>
      <c r="H24" s="39" t="s">
        <v>2</v>
      </c>
    </row>
    <row r="25" spans="1:14" ht="30.2" customHeight="1" thickBot="1" x14ac:dyDescent="0.3">
      <c r="A25" s="81" t="s">
        <v>3</v>
      </c>
      <c r="B25" s="82"/>
      <c r="C25" s="31"/>
      <c r="D25" s="4">
        <f>ROUNDDOWN(($C$27*F25)*0.75,0)</f>
        <v>42</v>
      </c>
      <c r="E25" s="3"/>
      <c r="F25" s="1">
        <v>0.17899999999999999</v>
      </c>
      <c r="G25" t="s">
        <v>2</v>
      </c>
    </row>
    <row r="26" spans="1:14" ht="30.2" customHeight="1" thickBot="1" x14ac:dyDescent="0.3">
      <c r="A26" s="83" t="s">
        <v>1</v>
      </c>
      <c r="B26" s="84"/>
      <c r="C26" s="33"/>
      <c r="D26" s="29">
        <f>ROUNDDOWN(($C$27*F26)*0.75,0)</f>
        <v>18</v>
      </c>
      <c r="E26" s="2"/>
      <c r="F26" s="1">
        <v>7.9000000000000001E-2</v>
      </c>
    </row>
    <row r="27" spans="1:14" ht="30.2" customHeight="1" thickBot="1" x14ac:dyDescent="0.3">
      <c r="A27" s="85" t="s">
        <v>0</v>
      </c>
      <c r="B27" s="86"/>
      <c r="C27" s="34">
        <f>($D$9*$B$11)/12</f>
        <v>318.5</v>
      </c>
      <c r="D27" s="34">
        <f>SUM(D19:D26)</f>
        <v>236</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H13:I13"/>
    <mergeCell ref="B14:F14"/>
    <mergeCell ref="A6:F6"/>
    <mergeCell ref="B8:C8"/>
    <mergeCell ref="D8:F8"/>
    <mergeCell ref="B9:C9"/>
    <mergeCell ref="E9:F9"/>
    <mergeCell ref="B10:C10"/>
    <mergeCell ref="A19:B19"/>
    <mergeCell ref="B11:C11"/>
    <mergeCell ref="E11:F11"/>
    <mergeCell ref="B12:F12"/>
    <mergeCell ref="B13:F13"/>
    <mergeCell ref="B15:C15"/>
    <mergeCell ref="A16:F16"/>
    <mergeCell ref="A17:C17"/>
    <mergeCell ref="E17:E18"/>
    <mergeCell ref="F17:F18"/>
    <mergeCell ref="A26:B26"/>
    <mergeCell ref="A27:B27"/>
    <mergeCell ref="A28:F30"/>
    <mergeCell ref="A20:B20"/>
    <mergeCell ref="A21:B21"/>
    <mergeCell ref="A22:B22"/>
    <mergeCell ref="A23:B23"/>
    <mergeCell ref="A24:B24"/>
    <mergeCell ref="A25:B25"/>
  </mergeCells>
  <pageMargins left="0.25" right="0.25" top="0.75" bottom="0.75" header="0.3" footer="0.3"/>
  <pageSetup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N30"/>
  <sheetViews>
    <sheetView workbookViewId="0">
      <selection activeCell="A28" sqref="A28:F3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10" width="9.140625" style="39"/>
  </cols>
  <sheetData>
    <row r="6" spans="1:9" ht="23.25" x14ac:dyDescent="0.35">
      <c r="A6" s="43" t="s">
        <v>32</v>
      </c>
      <c r="B6" s="44"/>
      <c r="C6" s="44"/>
      <c r="D6" s="44"/>
      <c r="E6" s="44"/>
      <c r="F6" s="44"/>
    </row>
    <row r="7" spans="1:9" ht="30" customHeight="1" thickBot="1" x14ac:dyDescent="0.3">
      <c r="A7" s="24" t="s">
        <v>31</v>
      </c>
    </row>
    <row r="8" spans="1:9" ht="19.5" thickBot="1" x14ac:dyDescent="0.35">
      <c r="A8" s="22" t="s">
        <v>16</v>
      </c>
      <c r="B8" s="45"/>
      <c r="C8" s="46"/>
      <c r="D8" s="47" t="s">
        <v>33</v>
      </c>
      <c r="E8" s="48"/>
      <c r="F8" s="49"/>
    </row>
    <row r="9" spans="1:9" ht="18.75" x14ac:dyDescent="0.3">
      <c r="A9" s="22" t="s">
        <v>15</v>
      </c>
      <c r="B9" s="46"/>
      <c r="C9" s="46"/>
      <c r="D9" s="23">
        <v>876.9</v>
      </c>
      <c r="E9" s="62" t="s">
        <v>41</v>
      </c>
      <c r="F9" s="63"/>
    </row>
    <row r="10" spans="1:9" ht="18.75" x14ac:dyDescent="0.3">
      <c r="A10" s="22" t="s">
        <v>14</v>
      </c>
      <c r="B10" s="50" t="s">
        <v>25</v>
      </c>
      <c r="C10" s="50"/>
      <c r="D10" s="21"/>
      <c r="E10" s="20"/>
      <c r="F10" s="18"/>
    </row>
    <row r="11" spans="1:9" ht="31.5" customHeight="1" x14ac:dyDescent="0.25">
      <c r="A11" s="19" t="s">
        <v>18</v>
      </c>
      <c r="B11" s="51">
        <v>9</v>
      </c>
      <c r="C11" s="51"/>
      <c r="D11" s="27">
        <f>D27*12/B11</f>
        <v>656</v>
      </c>
      <c r="E11" s="52" t="s">
        <v>47</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30"/>
      <c r="E15" s="30"/>
      <c r="F15" s="28"/>
    </row>
    <row r="16" spans="1:9" ht="19.5" thickBot="1" x14ac:dyDescent="0.35">
      <c r="A16" s="66" t="s">
        <v>23</v>
      </c>
      <c r="B16" s="66"/>
      <c r="C16" s="66"/>
      <c r="D16" s="66"/>
      <c r="E16" s="66"/>
      <c r="F16" s="67"/>
    </row>
    <row r="17" spans="1:14" ht="45" customHeight="1" x14ac:dyDescent="0.25">
      <c r="A17" s="99" t="s">
        <v>42</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60</v>
      </c>
      <c r="E19" s="32"/>
      <c r="F19" s="1">
        <v>0.12</v>
      </c>
    </row>
    <row r="20" spans="1:14" ht="30.2" customHeight="1" thickBot="1" x14ac:dyDescent="0.3">
      <c r="A20" s="89" t="s">
        <v>22</v>
      </c>
      <c r="B20" s="90"/>
      <c r="C20" s="31"/>
      <c r="D20" s="13">
        <f t="shared" ref="D20:D21" si="0">ROUNDUP(($C$27*F20)*0.75,0)</f>
        <v>39</v>
      </c>
      <c r="E20" s="13"/>
      <c r="F20" s="1">
        <v>7.9000000000000001E-2</v>
      </c>
    </row>
    <row r="21" spans="1:14" ht="30.2" customHeight="1" thickBot="1" x14ac:dyDescent="0.3">
      <c r="A21" s="91" t="s">
        <v>7</v>
      </c>
      <c r="B21" s="92"/>
      <c r="C21" s="31"/>
      <c r="D21" s="12">
        <f t="shared" si="0"/>
        <v>56</v>
      </c>
      <c r="E21" s="11"/>
      <c r="F21" s="1">
        <v>0.113</v>
      </c>
    </row>
    <row r="22" spans="1:14" ht="30.2" customHeight="1" thickBot="1" x14ac:dyDescent="0.3">
      <c r="A22" s="93" t="s">
        <v>6</v>
      </c>
      <c r="B22" s="94"/>
      <c r="C22" s="31"/>
      <c r="D22" s="10">
        <f>ROUNDDOWN(($C$27*F22)*0.75,0)</f>
        <v>34</v>
      </c>
      <c r="E22" s="9"/>
      <c r="F22" s="1">
        <v>7.0000000000000007E-2</v>
      </c>
      <c r="N22" t="s">
        <v>2</v>
      </c>
    </row>
    <row r="23" spans="1:14" ht="30.2" customHeight="1" thickBot="1" x14ac:dyDescent="0.3">
      <c r="A23" s="95" t="s">
        <v>5</v>
      </c>
      <c r="B23" s="96"/>
      <c r="C23" s="31"/>
      <c r="D23" s="8">
        <f>ROUNDDOWN(($C$27*F23)*0.75,0)</f>
        <v>108</v>
      </c>
      <c r="E23" s="7"/>
      <c r="F23" s="1">
        <v>0.219</v>
      </c>
    </row>
    <row r="24" spans="1:14" ht="30.2" customHeight="1" thickBot="1" x14ac:dyDescent="0.3">
      <c r="A24" s="97" t="s">
        <v>4</v>
      </c>
      <c r="B24" s="98"/>
      <c r="C24" s="31"/>
      <c r="D24" s="6">
        <f>ROUNDDOWN(($C$27*F24)*0.75,0)</f>
        <v>69</v>
      </c>
      <c r="E24" s="5"/>
      <c r="F24" s="1">
        <v>0.14099999999999999</v>
      </c>
      <c r="H24" s="39" t="s">
        <v>2</v>
      </c>
    </row>
    <row r="25" spans="1:14" ht="30.2" customHeight="1" thickBot="1" x14ac:dyDescent="0.3">
      <c r="A25" s="81" t="s">
        <v>3</v>
      </c>
      <c r="B25" s="82"/>
      <c r="C25" s="31"/>
      <c r="D25" s="4">
        <f>ROUNDDOWN(($C$27*F25)*0.75,0)</f>
        <v>88</v>
      </c>
      <c r="E25" s="3"/>
      <c r="F25" s="1">
        <v>0.17899999999999999</v>
      </c>
      <c r="G25" t="s">
        <v>2</v>
      </c>
    </row>
    <row r="26" spans="1:14" ht="30.2" customHeight="1" thickBot="1" x14ac:dyDescent="0.3">
      <c r="A26" s="83" t="s">
        <v>1</v>
      </c>
      <c r="B26" s="84"/>
      <c r="C26" s="33"/>
      <c r="D26" s="29">
        <f>ROUNDDOWN(($C$27*F26)*0.75,0)</f>
        <v>38</v>
      </c>
      <c r="E26" s="2"/>
      <c r="F26" s="1">
        <v>7.9000000000000001E-2</v>
      </c>
    </row>
    <row r="27" spans="1:14" ht="30.2" customHeight="1" thickBot="1" x14ac:dyDescent="0.3">
      <c r="A27" s="85" t="s">
        <v>0</v>
      </c>
      <c r="B27" s="86"/>
      <c r="C27" s="34">
        <f>($D$9*$B$11)/12</f>
        <v>657.67499999999995</v>
      </c>
      <c r="D27" s="34">
        <f>SUM(D19:D26)</f>
        <v>492</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H13:I13"/>
    <mergeCell ref="B14:F14"/>
    <mergeCell ref="A6:F6"/>
    <mergeCell ref="B8:C8"/>
    <mergeCell ref="D8:F8"/>
    <mergeCell ref="B9:C9"/>
    <mergeCell ref="E9:F9"/>
    <mergeCell ref="B10:C10"/>
    <mergeCell ref="A19:B19"/>
    <mergeCell ref="B11:C11"/>
    <mergeCell ref="E11:F11"/>
    <mergeCell ref="B12:F12"/>
    <mergeCell ref="B13:F13"/>
    <mergeCell ref="B15:C15"/>
    <mergeCell ref="A16:F16"/>
    <mergeCell ref="A17:C17"/>
    <mergeCell ref="E17:E18"/>
    <mergeCell ref="F17:F18"/>
    <mergeCell ref="A26:B26"/>
    <mergeCell ref="A27:B27"/>
    <mergeCell ref="A28:F30"/>
    <mergeCell ref="A20:B20"/>
    <mergeCell ref="A21:B21"/>
    <mergeCell ref="A22:B22"/>
    <mergeCell ref="A23:B23"/>
    <mergeCell ref="A24:B24"/>
    <mergeCell ref="A25:B25"/>
  </mergeCells>
  <pageMargins left="0.25" right="0.25"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30"/>
  <sheetViews>
    <sheetView workbookViewId="0">
      <selection activeCell="A28" sqref="A28:F3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9" width="9.140625" style="39"/>
  </cols>
  <sheetData>
    <row r="6" spans="1:9" ht="23.25" x14ac:dyDescent="0.35">
      <c r="A6" s="43" t="s">
        <v>32</v>
      </c>
      <c r="B6" s="44"/>
      <c r="C6" s="44"/>
      <c r="D6" s="44"/>
      <c r="E6" s="44"/>
      <c r="F6" s="44"/>
    </row>
    <row r="7" spans="1:9" ht="30" customHeight="1" thickBot="1" x14ac:dyDescent="0.3">
      <c r="A7" s="24" t="s">
        <v>31</v>
      </c>
    </row>
    <row r="8" spans="1:9" ht="19.5" thickBot="1" x14ac:dyDescent="0.35">
      <c r="A8" s="22" t="s">
        <v>16</v>
      </c>
      <c r="B8" s="45"/>
      <c r="C8" s="46"/>
      <c r="D8" s="47" t="s">
        <v>33</v>
      </c>
      <c r="E8" s="48"/>
      <c r="F8" s="49"/>
    </row>
    <row r="9" spans="1:9" ht="18.75" x14ac:dyDescent="0.3">
      <c r="A9" s="22" t="s">
        <v>15</v>
      </c>
      <c r="B9" s="46"/>
      <c r="C9" s="46"/>
      <c r="D9" s="23">
        <v>411.8</v>
      </c>
      <c r="E9" s="62" t="s">
        <v>43</v>
      </c>
      <c r="F9" s="63"/>
    </row>
    <row r="10" spans="1:9" ht="18.75" x14ac:dyDescent="0.3">
      <c r="A10" s="22" t="s">
        <v>14</v>
      </c>
      <c r="B10" s="50" t="s">
        <v>26</v>
      </c>
      <c r="C10" s="50"/>
      <c r="D10" s="21"/>
      <c r="E10" s="20"/>
      <c r="F10" s="18"/>
    </row>
    <row r="11" spans="1:9" ht="31.5" customHeight="1" x14ac:dyDescent="0.25">
      <c r="A11" s="19" t="s">
        <v>18</v>
      </c>
      <c r="B11" s="51">
        <v>8</v>
      </c>
      <c r="C11" s="51"/>
      <c r="D11" s="27">
        <f>D27*12/B11</f>
        <v>309</v>
      </c>
      <c r="E11" s="52" t="s">
        <v>47</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30"/>
      <c r="E15" s="30"/>
      <c r="F15" s="28"/>
    </row>
    <row r="16" spans="1:9" ht="19.5" thickBot="1" x14ac:dyDescent="0.35">
      <c r="A16" s="66" t="s">
        <v>23</v>
      </c>
      <c r="B16" s="66"/>
      <c r="C16" s="66"/>
      <c r="D16" s="66"/>
      <c r="E16" s="66"/>
      <c r="F16" s="67"/>
    </row>
    <row r="17" spans="1:14" ht="45" customHeight="1" x14ac:dyDescent="0.25">
      <c r="A17" s="99" t="s">
        <v>44</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25</v>
      </c>
      <c r="E19" s="32"/>
      <c r="F19" s="1">
        <v>0.12</v>
      </c>
    </row>
    <row r="20" spans="1:14" ht="30.2" customHeight="1" thickBot="1" x14ac:dyDescent="0.3">
      <c r="A20" s="89" t="s">
        <v>22</v>
      </c>
      <c r="B20" s="90"/>
      <c r="C20" s="31"/>
      <c r="D20" s="13">
        <f t="shared" ref="D20:D21" si="0">ROUNDUP(($C$27*F20)*0.75,0)</f>
        <v>17</v>
      </c>
      <c r="E20" s="13"/>
      <c r="F20" s="1">
        <v>7.9000000000000001E-2</v>
      </c>
    </row>
    <row r="21" spans="1:14" ht="30.2" customHeight="1" thickBot="1" x14ac:dyDescent="0.3">
      <c r="A21" s="91" t="s">
        <v>7</v>
      </c>
      <c r="B21" s="92"/>
      <c r="C21" s="31"/>
      <c r="D21" s="12">
        <f t="shared" si="0"/>
        <v>24</v>
      </c>
      <c r="E21" s="11"/>
      <c r="F21" s="1">
        <v>0.113</v>
      </c>
    </row>
    <row r="22" spans="1:14" ht="30.2" customHeight="1" thickBot="1" x14ac:dyDescent="0.3">
      <c r="A22" s="93" t="s">
        <v>6</v>
      </c>
      <c r="B22" s="94"/>
      <c r="C22" s="31"/>
      <c r="D22" s="10">
        <f>ROUNDDOWN(($C$27*F22)*0.75,0)</f>
        <v>14</v>
      </c>
      <c r="E22" s="9"/>
      <c r="F22" s="1">
        <v>7.0000000000000007E-2</v>
      </c>
      <c r="N22" t="s">
        <v>2</v>
      </c>
    </row>
    <row r="23" spans="1:14" ht="30.2" customHeight="1" thickBot="1" x14ac:dyDescent="0.3">
      <c r="A23" s="95" t="s">
        <v>5</v>
      </c>
      <c r="B23" s="96"/>
      <c r="C23" s="31"/>
      <c r="D23" s="8">
        <f>ROUNDDOWN(($C$27*F23)*0.75,0)</f>
        <v>45</v>
      </c>
      <c r="E23" s="7"/>
      <c r="F23" s="1">
        <v>0.219</v>
      </c>
    </row>
    <row r="24" spans="1:14" ht="30.2" customHeight="1" thickBot="1" x14ac:dyDescent="0.3">
      <c r="A24" s="97" t="s">
        <v>4</v>
      </c>
      <c r="B24" s="98"/>
      <c r="C24" s="31"/>
      <c r="D24" s="6">
        <f>ROUNDDOWN(($C$27*F24)*0.75,0)</f>
        <v>29</v>
      </c>
      <c r="E24" s="5"/>
      <c r="F24" s="1">
        <v>0.14099999999999999</v>
      </c>
      <c r="H24" s="39" t="s">
        <v>2</v>
      </c>
    </row>
    <row r="25" spans="1:14" ht="30.2" customHeight="1" thickBot="1" x14ac:dyDescent="0.3">
      <c r="A25" s="81" t="s">
        <v>3</v>
      </c>
      <c r="B25" s="82"/>
      <c r="C25" s="31"/>
      <c r="D25" s="4">
        <f>ROUNDDOWN(($C$27*F25)*0.75,0)</f>
        <v>36</v>
      </c>
      <c r="E25" s="3"/>
      <c r="F25" s="1">
        <v>0.17899999999999999</v>
      </c>
      <c r="G25" t="s">
        <v>2</v>
      </c>
    </row>
    <row r="26" spans="1:14" ht="30.2" customHeight="1" thickBot="1" x14ac:dyDescent="0.3">
      <c r="A26" s="83" t="s">
        <v>1</v>
      </c>
      <c r="B26" s="84"/>
      <c r="C26" s="33"/>
      <c r="D26" s="29">
        <f>ROUNDDOWN(($C$27*F26)*0.75,0)</f>
        <v>16</v>
      </c>
      <c r="E26" s="2"/>
      <c r="F26" s="1">
        <v>7.9000000000000001E-2</v>
      </c>
    </row>
    <row r="27" spans="1:14" ht="30.2" customHeight="1" thickBot="1" x14ac:dyDescent="0.3">
      <c r="A27" s="85" t="s">
        <v>0</v>
      </c>
      <c r="B27" s="86"/>
      <c r="C27" s="34">
        <f>($D$9*$B$11)/12</f>
        <v>274.53333333333336</v>
      </c>
      <c r="D27" s="34">
        <f>SUM(D19:D26)</f>
        <v>206</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H13:I13"/>
    <mergeCell ref="B14:F14"/>
    <mergeCell ref="A6:F6"/>
    <mergeCell ref="B8:C8"/>
    <mergeCell ref="D8:F8"/>
    <mergeCell ref="B9:C9"/>
    <mergeCell ref="E9:F9"/>
    <mergeCell ref="B10:C10"/>
    <mergeCell ref="A19:B19"/>
    <mergeCell ref="B11:C11"/>
    <mergeCell ref="E11:F11"/>
    <mergeCell ref="B12:F12"/>
    <mergeCell ref="B13:F13"/>
    <mergeCell ref="B15:C15"/>
    <mergeCell ref="A16:F16"/>
    <mergeCell ref="A17:C17"/>
    <mergeCell ref="E17:E18"/>
    <mergeCell ref="F17:F18"/>
    <mergeCell ref="A26:B26"/>
    <mergeCell ref="A27:B27"/>
    <mergeCell ref="A28:F30"/>
    <mergeCell ref="A20:B20"/>
    <mergeCell ref="A21:B21"/>
    <mergeCell ref="A22:B22"/>
    <mergeCell ref="A23:B23"/>
    <mergeCell ref="A24:B24"/>
    <mergeCell ref="A25:B25"/>
  </mergeCells>
  <pageMargins left="0.25" right="0.25" top="0.75" bottom="0.75" header="0.3" footer="0.3"/>
  <pageSetup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N30"/>
  <sheetViews>
    <sheetView workbookViewId="0">
      <selection activeCell="A28" sqref="A28:F3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9" width="9.140625" style="39"/>
  </cols>
  <sheetData>
    <row r="6" spans="1:9" ht="23.25" x14ac:dyDescent="0.35">
      <c r="A6" s="43" t="s">
        <v>32</v>
      </c>
      <c r="B6" s="44"/>
      <c r="C6" s="44"/>
      <c r="D6" s="44"/>
      <c r="E6" s="44"/>
      <c r="F6" s="44"/>
    </row>
    <row r="7" spans="1:9" ht="30" customHeight="1" thickBot="1" x14ac:dyDescent="0.3">
      <c r="A7" s="24" t="s">
        <v>31</v>
      </c>
    </row>
    <row r="8" spans="1:9" ht="19.5" thickBot="1" x14ac:dyDescent="0.35">
      <c r="A8" s="22" t="s">
        <v>16</v>
      </c>
      <c r="B8" s="45"/>
      <c r="C8" s="46"/>
      <c r="D8" s="47" t="s">
        <v>33</v>
      </c>
      <c r="E8" s="48"/>
      <c r="F8" s="49"/>
    </row>
    <row r="9" spans="1:9" ht="18.75" x14ac:dyDescent="0.3">
      <c r="A9" s="22" t="s">
        <v>15</v>
      </c>
      <c r="B9" s="46"/>
      <c r="C9" s="46"/>
      <c r="D9" s="23">
        <v>462.5</v>
      </c>
      <c r="E9" s="62" t="s">
        <v>45</v>
      </c>
      <c r="F9" s="63"/>
    </row>
    <row r="10" spans="1:9" ht="18.75" x14ac:dyDescent="0.3">
      <c r="A10" s="22" t="s">
        <v>14</v>
      </c>
      <c r="B10" s="50" t="s">
        <v>27</v>
      </c>
      <c r="C10" s="50"/>
      <c r="D10" s="21"/>
      <c r="E10" s="20"/>
      <c r="F10" s="18"/>
    </row>
    <row r="11" spans="1:9" ht="31.5" customHeight="1" x14ac:dyDescent="0.25">
      <c r="A11" s="19" t="s">
        <v>18</v>
      </c>
      <c r="B11" s="51">
        <v>7</v>
      </c>
      <c r="C11" s="51"/>
      <c r="D11" s="27">
        <f>D27*12/B11</f>
        <v>344.57142857142856</v>
      </c>
      <c r="E11" s="52" t="s">
        <v>47</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30"/>
      <c r="E15" s="30"/>
      <c r="F15" s="28"/>
    </row>
    <row r="16" spans="1:9" ht="19.5" thickBot="1" x14ac:dyDescent="0.35">
      <c r="A16" s="66" t="s">
        <v>23</v>
      </c>
      <c r="B16" s="66"/>
      <c r="C16" s="66"/>
      <c r="D16" s="66"/>
      <c r="E16" s="66"/>
      <c r="F16" s="67"/>
    </row>
    <row r="17" spans="1:14" ht="45" customHeight="1" x14ac:dyDescent="0.25">
      <c r="A17" s="99" t="s">
        <v>46</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25</v>
      </c>
      <c r="E19" s="32"/>
      <c r="F19" s="1">
        <v>0.12</v>
      </c>
    </row>
    <row r="20" spans="1:14" ht="30.2" customHeight="1" thickBot="1" x14ac:dyDescent="0.3">
      <c r="A20" s="89" t="s">
        <v>22</v>
      </c>
      <c r="B20" s="90"/>
      <c r="C20" s="31"/>
      <c r="D20" s="13">
        <f t="shared" ref="D20:D21" si="0">ROUNDUP(($C$27*F20)*0.75,0)</f>
        <v>16</v>
      </c>
      <c r="E20" s="13"/>
      <c r="F20" s="1">
        <v>7.9000000000000001E-2</v>
      </c>
    </row>
    <row r="21" spans="1:14" ht="30.2" customHeight="1" thickBot="1" x14ac:dyDescent="0.3">
      <c r="A21" s="91" t="s">
        <v>7</v>
      </c>
      <c r="B21" s="92"/>
      <c r="C21" s="31"/>
      <c r="D21" s="12">
        <f t="shared" si="0"/>
        <v>23</v>
      </c>
      <c r="E21" s="11"/>
      <c r="F21" s="1">
        <v>0.113</v>
      </c>
    </row>
    <row r="22" spans="1:14" ht="30.2" customHeight="1" thickBot="1" x14ac:dyDescent="0.3">
      <c r="A22" s="93" t="s">
        <v>6</v>
      </c>
      <c r="B22" s="94"/>
      <c r="C22" s="31"/>
      <c r="D22" s="10">
        <f>ROUNDDOWN(($C$27*F22)*0.75,0)</f>
        <v>14</v>
      </c>
      <c r="E22" s="9"/>
      <c r="F22" s="1">
        <v>7.0000000000000007E-2</v>
      </c>
      <c r="N22" t="s">
        <v>2</v>
      </c>
    </row>
    <row r="23" spans="1:14" ht="30.2" customHeight="1" thickBot="1" x14ac:dyDescent="0.3">
      <c r="A23" s="95" t="s">
        <v>5</v>
      </c>
      <c r="B23" s="96"/>
      <c r="C23" s="31"/>
      <c r="D23" s="8">
        <f>ROUNDDOWN(($C$27*F23)*0.75,0)</f>
        <v>44</v>
      </c>
      <c r="E23" s="7"/>
      <c r="F23" s="1">
        <v>0.219</v>
      </c>
    </row>
    <row r="24" spans="1:14" ht="30.2" customHeight="1" thickBot="1" x14ac:dyDescent="0.3">
      <c r="A24" s="97" t="s">
        <v>4</v>
      </c>
      <c r="B24" s="98"/>
      <c r="C24" s="31"/>
      <c r="D24" s="6">
        <f>ROUNDDOWN(($C$27*F24)*0.75,0)</f>
        <v>28</v>
      </c>
      <c r="E24" s="5"/>
      <c r="F24" s="1">
        <v>0.14099999999999999</v>
      </c>
      <c r="H24" s="39" t="s">
        <v>2</v>
      </c>
    </row>
    <row r="25" spans="1:14" ht="30.2" customHeight="1" thickBot="1" x14ac:dyDescent="0.3">
      <c r="A25" s="81" t="s">
        <v>3</v>
      </c>
      <c r="B25" s="82"/>
      <c r="C25" s="31"/>
      <c r="D25" s="4">
        <f>ROUNDDOWN(($C$27*F25)*0.75,0)</f>
        <v>36</v>
      </c>
      <c r="E25" s="3"/>
      <c r="F25" s="1">
        <v>0.17899999999999999</v>
      </c>
      <c r="G25" t="s">
        <v>2</v>
      </c>
    </row>
    <row r="26" spans="1:14" ht="30.2" customHeight="1" thickBot="1" x14ac:dyDescent="0.3">
      <c r="A26" s="83" t="s">
        <v>1</v>
      </c>
      <c r="B26" s="84"/>
      <c r="C26" s="33"/>
      <c r="D26" s="29">
        <f>ROUNDDOWN(($C$27*F26)*0.75,0)</f>
        <v>15</v>
      </c>
      <c r="E26" s="2"/>
      <c r="F26" s="1">
        <v>7.9000000000000001E-2</v>
      </c>
    </row>
    <row r="27" spans="1:14" ht="30.2" customHeight="1" thickBot="1" x14ac:dyDescent="0.3">
      <c r="A27" s="85" t="s">
        <v>0</v>
      </c>
      <c r="B27" s="86"/>
      <c r="C27" s="34">
        <f>($D$9*$B$11)/12</f>
        <v>269.79166666666669</v>
      </c>
      <c r="D27" s="34">
        <f>SUM(D19:D26)</f>
        <v>201</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H13:I13"/>
    <mergeCell ref="B14:F14"/>
    <mergeCell ref="A6:F6"/>
    <mergeCell ref="B8:C8"/>
    <mergeCell ref="D8:F8"/>
    <mergeCell ref="B9:C9"/>
    <mergeCell ref="E9:F9"/>
    <mergeCell ref="B10:C10"/>
    <mergeCell ref="A19:B19"/>
    <mergeCell ref="B11:C11"/>
    <mergeCell ref="E11:F11"/>
    <mergeCell ref="B12:F12"/>
    <mergeCell ref="B13:F13"/>
    <mergeCell ref="B15:C15"/>
    <mergeCell ref="A16:F16"/>
    <mergeCell ref="A17:C17"/>
    <mergeCell ref="E17:E18"/>
    <mergeCell ref="F17:F18"/>
    <mergeCell ref="A26:B26"/>
    <mergeCell ref="A27:B27"/>
    <mergeCell ref="A28:F30"/>
    <mergeCell ref="A20:B20"/>
    <mergeCell ref="A21:B21"/>
    <mergeCell ref="A22:B22"/>
    <mergeCell ref="A23:B23"/>
    <mergeCell ref="A24:B24"/>
    <mergeCell ref="A25:B25"/>
  </mergeCells>
  <pageMargins left="0.25" right="0.25" top="0.75" bottom="0.75" header="0.3" footer="0.3"/>
  <pageSetup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N30"/>
  <sheetViews>
    <sheetView topLeftCell="A15" workbookViewId="0">
      <selection activeCell="A28" sqref="A28:F3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9" width="9.140625" style="39"/>
  </cols>
  <sheetData>
    <row r="6" spans="1:9" ht="23.25" x14ac:dyDescent="0.35">
      <c r="A6" s="43" t="s">
        <v>32</v>
      </c>
      <c r="B6" s="44"/>
      <c r="C6" s="44"/>
      <c r="D6" s="44"/>
      <c r="E6" s="44"/>
      <c r="F6" s="44"/>
    </row>
    <row r="7" spans="1:9" ht="30" customHeight="1" thickBot="1" x14ac:dyDescent="0.3">
      <c r="A7" s="24" t="s">
        <v>31</v>
      </c>
    </row>
    <row r="8" spans="1:9" ht="19.5" thickBot="1" x14ac:dyDescent="0.35">
      <c r="A8" s="22" t="s">
        <v>16</v>
      </c>
      <c r="B8" s="45"/>
      <c r="C8" s="46"/>
      <c r="D8" s="47" t="s">
        <v>33</v>
      </c>
      <c r="E8" s="48"/>
      <c r="F8" s="49"/>
    </row>
    <row r="9" spans="1:9" ht="18.75" x14ac:dyDescent="0.3">
      <c r="A9" s="22" t="s">
        <v>15</v>
      </c>
      <c r="B9" s="46"/>
      <c r="C9" s="46"/>
      <c r="D9" s="23">
        <v>452.2</v>
      </c>
      <c r="E9" s="62" t="s">
        <v>48</v>
      </c>
      <c r="F9" s="63"/>
    </row>
    <row r="10" spans="1:9" ht="18.75" x14ac:dyDescent="0.3">
      <c r="A10" s="22" t="s">
        <v>14</v>
      </c>
      <c r="B10" s="50" t="s">
        <v>28</v>
      </c>
      <c r="C10" s="50"/>
      <c r="D10" s="21"/>
      <c r="E10" s="20"/>
      <c r="F10" s="18"/>
    </row>
    <row r="11" spans="1:9" ht="31.5" customHeight="1" x14ac:dyDescent="0.25">
      <c r="A11" s="19" t="s">
        <v>18</v>
      </c>
      <c r="B11" s="51">
        <v>5</v>
      </c>
      <c r="C11" s="51"/>
      <c r="D11" s="27">
        <f>D27*12/B11</f>
        <v>333.6</v>
      </c>
      <c r="E11" s="52" t="s">
        <v>47</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30"/>
      <c r="E15" s="30"/>
      <c r="F15" s="28"/>
    </row>
    <row r="16" spans="1:9" ht="19.5" thickBot="1" x14ac:dyDescent="0.35">
      <c r="A16" s="66" t="s">
        <v>23</v>
      </c>
      <c r="B16" s="66"/>
      <c r="C16" s="66"/>
      <c r="D16" s="66"/>
      <c r="E16" s="66"/>
      <c r="F16" s="67"/>
    </row>
    <row r="17" spans="1:14" ht="45" customHeight="1" x14ac:dyDescent="0.25">
      <c r="A17" s="99" t="s">
        <v>49</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17</v>
      </c>
      <c r="E19" s="32"/>
      <c r="F19" s="1">
        <v>0.12</v>
      </c>
    </row>
    <row r="20" spans="1:14" ht="30.2" customHeight="1" thickBot="1" x14ac:dyDescent="0.3">
      <c r="A20" s="89" t="s">
        <v>22</v>
      </c>
      <c r="B20" s="90"/>
      <c r="C20" s="31"/>
      <c r="D20" s="13">
        <f t="shared" ref="D20:D21" si="0">ROUNDUP(($C$27*F20)*0.75,0)</f>
        <v>12</v>
      </c>
      <c r="E20" s="13"/>
      <c r="F20" s="1">
        <v>7.9000000000000001E-2</v>
      </c>
    </row>
    <row r="21" spans="1:14" ht="30.2" customHeight="1" thickBot="1" x14ac:dyDescent="0.3">
      <c r="A21" s="91" t="s">
        <v>7</v>
      </c>
      <c r="B21" s="92"/>
      <c r="C21" s="31"/>
      <c r="D21" s="12">
        <f t="shared" si="0"/>
        <v>16</v>
      </c>
      <c r="E21" s="11"/>
      <c r="F21" s="1">
        <v>0.113</v>
      </c>
    </row>
    <row r="22" spans="1:14" ht="30.2" customHeight="1" thickBot="1" x14ac:dyDescent="0.3">
      <c r="A22" s="93" t="s">
        <v>6</v>
      </c>
      <c r="B22" s="94"/>
      <c r="C22" s="31"/>
      <c r="D22" s="10">
        <f>ROUNDDOWN(($C$27*F22)*0.75,0)</f>
        <v>9</v>
      </c>
      <c r="E22" s="9"/>
      <c r="F22" s="1">
        <v>7.0000000000000007E-2</v>
      </c>
      <c r="N22" t="s">
        <v>2</v>
      </c>
    </row>
    <row r="23" spans="1:14" ht="30.2" customHeight="1" thickBot="1" x14ac:dyDescent="0.3">
      <c r="A23" s="95" t="s">
        <v>5</v>
      </c>
      <c r="B23" s="96"/>
      <c r="C23" s="31"/>
      <c r="D23" s="8">
        <f>ROUNDDOWN(($C$27*F23)*0.75,0)</f>
        <v>30</v>
      </c>
      <c r="E23" s="7"/>
      <c r="F23" s="1">
        <v>0.219</v>
      </c>
    </row>
    <row r="24" spans="1:14" ht="30.2" customHeight="1" thickBot="1" x14ac:dyDescent="0.3">
      <c r="A24" s="97" t="s">
        <v>4</v>
      </c>
      <c r="B24" s="98"/>
      <c r="C24" s="31"/>
      <c r="D24" s="6">
        <f>ROUNDDOWN(($C$27*F24)*0.75,0)</f>
        <v>19</v>
      </c>
      <c r="E24" s="5"/>
      <c r="F24" s="1">
        <v>0.14099999999999999</v>
      </c>
      <c r="H24" s="39" t="s">
        <v>2</v>
      </c>
    </row>
    <row r="25" spans="1:14" ht="30.2" customHeight="1" thickBot="1" x14ac:dyDescent="0.3">
      <c r="A25" s="81" t="s">
        <v>3</v>
      </c>
      <c r="B25" s="82"/>
      <c r="C25" s="31"/>
      <c r="D25" s="4">
        <f>ROUNDDOWN(($C$27*F25)*0.75,0)</f>
        <v>25</v>
      </c>
      <c r="E25" s="3"/>
      <c r="F25" s="1">
        <v>0.17899999999999999</v>
      </c>
      <c r="G25" t="s">
        <v>2</v>
      </c>
    </row>
    <row r="26" spans="1:14" ht="30.2" customHeight="1" thickBot="1" x14ac:dyDescent="0.3">
      <c r="A26" s="83" t="s">
        <v>1</v>
      </c>
      <c r="B26" s="84"/>
      <c r="C26" s="33"/>
      <c r="D26" s="29">
        <f>ROUNDDOWN(($C$27*F26)*0.75,0)</f>
        <v>11</v>
      </c>
      <c r="E26" s="2"/>
      <c r="F26" s="1">
        <v>7.9000000000000001E-2</v>
      </c>
    </row>
    <row r="27" spans="1:14" ht="30.2" customHeight="1" thickBot="1" x14ac:dyDescent="0.3">
      <c r="A27" s="85" t="s">
        <v>0</v>
      </c>
      <c r="B27" s="86"/>
      <c r="C27" s="34">
        <f>($D$9*$B$11)/12</f>
        <v>188.41666666666666</v>
      </c>
      <c r="D27" s="34">
        <f>SUM(D19:D26)</f>
        <v>139</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H13:I13"/>
    <mergeCell ref="B14:F14"/>
    <mergeCell ref="A6:F6"/>
    <mergeCell ref="B8:C8"/>
    <mergeCell ref="D8:F8"/>
    <mergeCell ref="B9:C9"/>
    <mergeCell ref="E9:F9"/>
    <mergeCell ref="B10:C10"/>
    <mergeCell ref="A19:B19"/>
    <mergeCell ref="B11:C11"/>
    <mergeCell ref="E11:F11"/>
    <mergeCell ref="B12:F12"/>
    <mergeCell ref="B13:F13"/>
    <mergeCell ref="B15:C15"/>
    <mergeCell ref="A16:F16"/>
    <mergeCell ref="A17:C17"/>
    <mergeCell ref="E17:E18"/>
    <mergeCell ref="F17:F18"/>
    <mergeCell ref="A26:B26"/>
    <mergeCell ref="A27:B27"/>
    <mergeCell ref="A28:F30"/>
    <mergeCell ref="A20:B20"/>
    <mergeCell ref="A21:B21"/>
    <mergeCell ref="A22:B22"/>
    <mergeCell ref="A23:B23"/>
    <mergeCell ref="A24:B24"/>
    <mergeCell ref="A25:B25"/>
  </mergeCells>
  <pageMargins left="0.25" right="0.25" top="0.75" bottom="0.75" header="0.3" footer="0.3"/>
  <pageSetup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N30"/>
  <sheetViews>
    <sheetView tabSelected="1" workbookViewId="0">
      <selection activeCell="J10" sqref="J10"/>
    </sheetView>
  </sheetViews>
  <sheetFormatPr defaultRowHeight="15" x14ac:dyDescent="0.25"/>
  <cols>
    <col min="1" max="1" width="17.85546875" customWidth="1"/>
    <col min="3" max="3" width="19.42578125" customWidth="1"/>
    <col min="4" max="4" width="17" customWidth="1"/>
    <col min="5" max="5" width="13.5703125" customWidth="1"/>
    <col min="6" max="6" width="18.7109375" customWidth="1"/>
    <col min="8" max="9" width="9.140625" style="39"/>
  </cols>
  <sheetData>
    <row r="6" spans="1:9" ht="23.25" x14ac:dyDescent="0.35">
      <c r="A6" s="43" t="s">
        <v>32</v>
      </c>
      <c r="B6" s="44"/>
      <c r="C6" s="44"/>
      <c r="D6" s="44"/>
      <c r="E6" s="44"/>
      <c r="F6" s="44"/>
    </row>
    <row r="7" spans="1:9" ht="30" customHeight="1" thickBot="1" x14ac:dyDescent="0.3">
      <c r="A7" s="24" t="s">
        <v>52</v>
      </c>
    </row>
    <row r="8" spans="1:9" ht="19.5" thickBot="1" x14ac:dyDescent="0.35">
      <c r="A8" s="22" t="s">
        <v>16</v>
      </c>
      <c r="B8" s="45"/>
      <c r="C8" s="46"/>
      <c r="D8" s="47" t="s">
        <v>33</v>
      </c>
      <c r="E8" s="48"/>
      <c r="F8" s="49"/>
    </row>
    <row r="9" spans="1:9" ht="18.75" x14ac:dyDescent="0.3">
      <c r="A9" s="22" t="s">
        <v>15</v>
      </c>
      <c r="B9" s="46"/>
      <c r="C9" s="46"/>
      <c r="D9" s="23">
        <v>225</v>
      </c>
      <c r="E9" s="62" t="s">
        <v>53</v>
      </c>
      <c r="F9" s="63"/>
    </row>
    <row r="10" spans="1:9" ht="18.75" x14ac:dyDescent="0.3">
      <c r="A10" s="22" t="s">
        <v>14</v>
      </c>
      <c r="B10" s="50" t="s">
        <v>29</v>
      </c>
      <c r="C10" s="50"/>
      <c r="D10" s="21"/>
      <c r="E10" s="20"/>
      <c r="F10" s="18"/>
    </row>
    <row r="11" spans="1:9" ht="31.5" customHeight="1" x14ac:dyDescent="0.25">
      <c r="A11" s="19" t="s">
        <v>18</v>
      </c>
      <c r="B11" s="51">
        <v>10</v>
      </c>
      <c r="C11" s="51"/>
      <c r="D11" s="27">
        <v>225</v>
      </c>
      <c r="E11" s="52" t="s">
        <v>54</v>
      </c>
      <c r="F11" s="53"/>
    </row>
    <row r="12" spans="1:9" ht="36" customHeight="1" x14ac:dyDescent="0.3">
      <c r="A12" s="26" t="s">
        <v>12</v>
      </c>
      <c r="B12" s="60"/>
      <c r="C12" s="60"/>
      <c r="D12" s="60"/>
      <c r="E12" s="60"/>
      <c r="F12" s="61"/>
    </row>
    <row r="13" spans="1:9" ht="18.75" customHeight="1" x14ac:dyDescent="0.3">
      <c r="A13" s="17" t="s">
        <v>11</v>
      </c>
      <c r="B13" s="54"/>
      <c r="C13" s="55"/>
      <c r="D13" s="55"/>
      <c r="E13" s="55"/>
      <c r="F13" s="56"/>
      <c r="H13" s="42"/>
      <c r="I13" s="42"/>
    </row>
    <row r="14" spans="1:9" ht="18.75" customHeight="1" x14ac:dyDescent="0.3">
      <c r="A14" s="17" t="s">
        <v>10</v>
      </c>
      <c r="B14" s="57"/>
      <c r="C14" s="58"/>
      <c r="D14" s="58"/>
      <c r="E14" s="58"/>
      <c r="F14" s="59"/>
    </row>
    <row r="15" spans="1:9" ht="18.75" customHeight="1" x14ac:dyDescent="0.35">
      <c r="A15" s="16"/>
      <c r="B15" s="64" t="s">
        <v>9</v>
      </c>
      <c r="C15" s="65"/>
      <c r="D15" s="30"/>
      <c r="E15" s="30"/>
      <c r="F15" s="28"/>
    </row>
    <row r="16" spans="1:9" ht="19.5" thickBot="1" x14ac:dyDescent="0.35">
      <c r="A16" s="66" t="s">
        <v>23</v>
      </c>
      <c r="B16" s="66"/>
      <c r="C16" s="66"/>
      <c r="D16" s="66"/>
      <c r="E16" s="66"/>
      <c r="F16" s="67"/>
    </row>
    <row r="17" spans="1:14" ht="45" customHeight="1" x14ac:dyDescent="0.25">
      <c r="A17" s="99" t="s">
        <v>50</v>
      </c>
      <c r="B17" s="100"/>
      <c r="C17" s="101"/>
      <c r="D17" s="15" t="s">
        <v>35</v>
      </c>
      <c r="E17" s="68" t="s">
        <v>38</v>
      </c>
      <c r="F17" s="70" t="s">
        <v>8</v>
      </c>
      <c r="I17" s="40"/>
    </row>
    <row r="18" spans="1:14" x14ac:dyDescent="0.25">
      <c r="A18" s="36"/>
      <c r="B18" s="37"/>
      <c r="C18" s="38"/>
      <c r="D18" s="14">
        <v>0.75</v>
      </c>
      <c r="E18" s="69"/>
      <c r="F18" s="71"/>
      <c r="H18" s="41"/>
    </row>
    <row r="19" spans="1:14" ht="30.2" customHeight="1" thickBot="1" x14ac:dyDescent="0.3">
      <c r="A19" s="87" t="s">
        <v>36</v>
      </c>
      <c r="B19" s="88"/>
      <c r="C19" s="31"/>
      <c r="D19" s="32">
        <f>ROUNDUP(($C$27*F19)*0.75,0)</f>
        <v>17</v>
      </c>
      <c r="E19" s="32"/>
      <c r="F19" s="1">
        <v>0.12</v>
      </c>
    </row>
    <row r="20" spans="1:14" ht="30.2" customHeight="1" thickBot="1" x14ac:dyDescent="0.3">
      <c r="A20" s="89" t="s">
        <v>22</v>
      </c>
      <c r="B20" s="90"/>
      <c r="C20" s="31"/>
      <c r="D20" s="13">
        <f t="shared" ref="D20:D21" si="0">ROUNDUP(($C$27*F20)*0.75,0)</f>
        <v>12</v>
      </c>
      <c r="E20" s="13"/>
      <c r="F20" s="1">
        <v>7.9000000000000001E-2</v>
      </c>
    </row>
    <row r="21" spans="1:14" ht="30.2" customHeight="1" thickBot="1" x14ac:dyDescent="0.3">
      <c r="A21" s="91" t="s">
        <v>7</v>
      </c>
      <c r="B21" s="92"/>
      <c r="C21" s="31"/>
      <c r="D21" s="12">
        <f t="shared" si="0"/>
        <v>16</v>
      </c>
      <c r="E21" s="11"/>
      <c r="F21" s="1">
        <v>0.113</v>
      </c>
    </row>
    <row r="22" spans="1:14" ht="30.2" customHeight="1" thickBot="1" x14ac:dyDescent="0.3">
      <c r="A22" s="93" t="s">
        <v>55</v>
      </c>
      <c r="B22" s="94"/>
      <c r="C22" s="31"/>
      <c r="D22" s="10">
        <f>ROUNDDOWN(($C$27*F22)*0.75,0)</f>
        <v>9</v>
      </c>
      <c r="E22" s="9"/>
      <c r="F22" s="1">
        <v>7.0000000000000007E-2</v>
      </c>
      <c r="N22" t="s">
        <v>2</v>
      </c>
    </row>
    <row r="23" spans="1:14" ht="30.2" customHeight="1" thickBot="1" x14ac:dyDescent="0.3">
      <c r="A23" s="95" t="s">
        <v>5</v>
      </c>
      <c r="B23" s="96"/>
      <c r="C23" s="31"/>
      <c r="D23" s="8">
        <f>ROUNDDOWN(($C$27*F23)*0.75,0)</f>
        <v>30</v>
      </c>
      <c r="E23" s="7"/>
      <c r="F23" s="1">
        <v>0.219</v>
      </c>
    </row>
    <row r="24" spans="1:14" ht="30.2" customHeight="1" thickBot="1" x14ac:dyDescent="0.3">
      <c r="A24" s="97" t="s">
        <v>4</v>
      </c>
      <c r="B24" s="98"/>
      <c r="C24" s="31"/>
      <c r="D24" s="6">
        <f>ROUNDDOWN(($C$27*F24)*0.75,0)</f>
        <v>19</v>
      </c>
      <c r="E24" s="5"/>
      <c r="F24" s="1">
        <v>0.14099999999999999</v>
      </c>
      <c r="H24" s="39" t="s">
        <v>2</v>
      </c>
    </row>
    <row r="25" spans="1:14" ht="30.2" customHeight="1" thickBot="1" x14ac:dyDescent="0.3">
      <c r="A25" s="81" t="s">
        <v>3</v>
      </c>
      <c r="B25" s="82"/>
      <c r="C25" s="31"/>
      <c r="D25" s="4">
        <f>ROUNDDOWN(($C$27*F25)*0.75,0)</f>
        <v>25</v>
      </c>
      <c r="E25" s="3"/>
      <c r="F25" s="1">
        <v>0.17899999999999999</v>
      </c>
      <c r="G25" t="s">
        <v>2</v>
      </c>
    </row>
    <row r="26" spans="1:14" ht="30.2" customHeight="1" thickBot="1" x14ac:dyDescent="0.3">
      <c r="A26" s="83" t="s">
        <v>1</v>
      </c>
      <c r="B26" s="84"/>
      <c r="C26" s="33"/>
      <c r="D26" s="29">
        <f>ROUNDDOWN(($C$27*F26)*0.75,0)</f>
        <v>11</v>
      </c>
      <c r="E26" s="2"/>
      <c r="F26" s="1">
        <v>7.9000000000000001E-2</v>
      </c>
    </row>
    <row r="27" spans="1:14" ht="30.2" customHeight="1" thickBot="1" x14ac:dyDescent="0.3">
      <c r="A27" s="85" t="s">
        <v>0</v>
      </c>
      <c r="B27" s="86"/>
      <c r="C27" s="34">
        <f>($D$9*$B$11)/12</f>
        <v>187.5</v>
      </c>
      <c r="D27" s="34">
        <f>SUM(D19:D26)</f>
        <v>139</v>
      </c>
      <c r="E27" s="34">
        <f>SUM(E19:E26)</f>
        <v>0</v>
      </c>
      <c r="F27" s="35">
        <f>SUM(F19:F26)</f>
        <v>1</v>
      </c>
    </row>
    <row r="28" spans="1:14" ht="39.950000000000003" customHeight="1" x14ac:dyDescent="0.25">
      <c r="A28" s="72" t="s">
        <v>51</v>
      </c>
      <c r="B28" s="73"/>
      <c r="C28" s="73"/>
      <c r="D28" s="73"/>
      <c r="E28" s="73"/>
      <c r="F28" s="74"/>
    </row>
    <row r="29" spans="1:14" ht="39.950000000000003" customHeight="1" x14ac:dyDescent="0.25">
      <c r="A29" s="75"/>
      <c r="B29" s="76"/>
      <c r="C29" s="76"/>
      <c r="D29" s="76"/>
      <c r="E29" s="76"/>
      <c r="F29" s="77"/>
    </row>
    <row r="30" spans="1:14" ht="39.950000000000003" customHeight="1" thickBot="1" x14ac:dyDescent="0.3">
      <c r="A30" s="78"/>
      <c r="B30" s="79"/>
      <c r="C30" s="79"/>
      <c r="D30" s="79"/>
      <c r="E30" s="79"/>
      <c r="F30" s="80"/>
    </row>
  </sheetData>
  <sheetProtection selectLockedCells="1"/>
  <protectedRanges>
    <protectedRange sqref="B8:C14" name="Troop Data"/>
    <protectedRange sqref="D18" name="Percentage Entry"/>
    <protectedRange sqref="E19:E26" name="Initial Order column"/>
  </protectedRanges>
  <mergeCells count="27">
    <mergeCell ref="H13:I13"/>
    <mergeCell ref="B14:F14"/>
    <mergeCell ref="A6:F6"/>
    <mergeCell ref="B8:C8"/>
    <mergeCell ref="D8:F8"/>
    <mergeCell ref="B9:C9"/>
    <mergeCell ref="E9:F9"/>
    <mergeCell ref="B10:C10"/>
    <mergeCell ref="A19:B19"/>
    <mergeCell ref="B11:C11"/>
    <mergeCell ref="E11:F11"/>
    <mergeCell ref="B12:F12"/>
    <mergeCell ref="B13:F13"/>
    <mergeCell ref="B15:C15"/>
    <mergeCell ref="A16:F16"/>
    <mergeCell ref="A17:C17"/>
    <mergeCell ref="E17:E18"/>
    <mergeCell ref="F17:F18"/>
    <mergeCell ref="A26:B26"/>
    <mergeCell ref="A27:B27"/>
    <mergeCell ref="A28:F30"/>
    <mergeCell ref="A20:B20"/>
    <mergeCell ref="A21:B21"/>
    <mergeCell ref="A22:B22"/>
    <mergeCell ref="A23:B23"/>
    <mergeCell ref="A24:B24"/>
    <mergeCell ref="A25:B25"/>
  </mergeCells>
  <pageMargins left="0.25" right="0.25" top="0.75" bottom="0.75" header="0.3" footer="0.3"/>
  <pageSetup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7"/>
  <sheetViews>
    <sheetView workbookViewId="0">
      <selection activeCell="A9" sqref="A9"/>
    </sheetView>
  </sheetViews>
  <sheetFormatPr defaultRowHeight="15" x14ac:dyDescent="0.25"/>
  <sheetData>
    <row r="2" spans="1:1" x14ac:dyDescent="0.25">
      <c r="A2" t="s">
        <v>17</v>
      </c>
    </row>
    <row r="4" spans="1:1" x14ac:dyDescent="0.25">
      <c r="A4" t="s">
        <v>30</v>
      </c>
    </row>
    <row r="5" spans="1:1" x14ac:dyDescent="0.25">
      <c r="A5" t="s">
        <v>19</v>
      </c>
    </row>
    <row r="6" spans="1:1" x14ac:dyDescent="0.25">
      <c r="A6" t="s">
        <v>20</v>
      </c>
    </row>
    <row r="7" spans="1:1" x14ac:dyDescent="0.25">
      <c r="A7"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0173FE6BD4F84E9ABE95B5809704C8" ma:contentTypeVersion="14" ma:contentTypeDescription="Create a new document." ma:contentTypeScope="" ma:versionID="e7f8247986e80a2aa9ef9911345e546c">
  <xsd:schema xmlns:xsd="http://www.w3.org/2001/XMLSchema" xmlns:xs="http://www.w3.org/2001/XMLSchema" xmlns:p="http://schemas.microsoft.com/office/2006/metadata/properties" xmlns:ns3="53b6634b-dc45-4fd4-b564-056be3046950" xmlns:ns4="504b1dc5-f34c-423d-b8a1-6f0163427682" targetNamespace="http://schemas.microsoft.com/office/2006/metadata/properties" ma:root="true" ma:fieldsID="5adb17a8736a29f9eb06b8170a96835a" ns3:_="" ns4:_="">
    <xsd:import namespace="53b6634b-dc45-4fd4-b564-056be3046950"/>
    <xsd:import namespace="504b1dc5-f34c-423d-b8a1-6f016342768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6634b-dc45-4fd4-b564-056be30469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b1dc5-f34c-423d-b8a1-6f016342768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3DF63-047A-4D14-9D6B-C39AADD20C15}">
  <ds:schemaRefs>
    <ds:schemaRef ds:uri="http://schemas.microsoft.com/sharepoint/v3/contenttype/forms"/>
  </ds:schemaRefs>
</ds:datastoreItem>
</file>

<file path=customXml/itemProps2.xml><?xml version="1.0" encoding="utf-8"?>
<ds:datastoreItem xmlns:ds="http://schemas.openxmlformats.org/officeDocument/2006/customXml" ds:itemID="{CB871BB3-91EF-48F6-B2DC-35A7A18E2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6634b-dc45-4fd4-b564-056be3046950"/>
    <ds:schemaRef ds:uri="504b1dc5-f34c-423d-b8a1-6f01634276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D7F5D6-D5CE-49A2-8E91-88225267499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4b1dc5-f34c-423d-b8a1-6f0163427682"/>
    <ds:schemaRef ds:uri="http://purl.org/dc/elements/1.1/"/>
    <ds:schemaRef ds:uri="http://schemas.microsoft.com/office/2006/metadata/properties"/>
    <ds:schemaRef ds:uri="53b6634b-dc45-4fd4-b564-056be30469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Daisy</vt:lpstr>
      <vt:lpstr>Brownie</vt:lpstr>
      <vt:lpstr>Junior</vt:lpstr>
      <vt:lpstr>Cadette</vt:lpstr>
      <vt:lpstr>Senior</vt:lpstr>
      <vt:lpstr>Ambassador</vt:lpstr>
      <vt:lpstr>Group</vt:lpstr>
      <vt:lpstr>Instructions</vt:lpstr>
      <vt:lpstr>Ambassador!Print_Area</vt:lpstr>
      <vt:lpstr>Brownie!Print_Area</vt:lpstr>
      <vt:lpstr>Cadette!Print_Area</vt:lpstr>
      <vt:lpstr>Daisy!Print_Area</vt:lpstr>
      <vt:lpstr>Group!Print_Area</vt:lpstr>
      <vt:lpstr>Junior!Print_Area</vt:lpstr>
      <vt:lpstr>Senior!Print_Area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alauzier</dc:creator>
  <cp:lastModifiedBy>Michele Lofte</cp:lastModifiedBy>
  <dcterms:created xsi:type="dcterms:W3CDTF">2015-09-11T17:18:38Z</dcterms:created>
  <dcterms:modified xsi:type="dcterms:W3CDTF">2022-12-12T17:39:44Z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0x0101001D0173FE6BD4F84E9ABE95B5809704C8</vt:lpwstr>
  </property>
</Properties>
</file>